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4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1/Product Review/TARIFAS Y EXCEL-QUOTE-ENGINES /Ecuador/Global-Health/"/>
    </mc:Choice>
  </mc:AlternateContent>
  <xr:revisionPtr revIDLastSave="0" documentId="13_ncr:1_{DA362B85-C709-FE43-9993-33F812784346}" xr6:coauthVersionLast="47" xr6:coauthVersionMax="47" xr10:uidLastSave="{00000000-0000-0000-0000-000000000000}"/>
  <bookViews>
    <workbookView xWindow="0" yWindow="500" windowWidth="33600" windowHeight="20500" tabRatio="867" xr2:uid="{00000000-000D-0000-FFFF-FFFF00000000}"/>
  </bookViews>
  <sheets>
    <sheet name="INGRESO DE DATOS" sheetId="6" r:id="rId1"/>
    <sheet name="Global Health Ultimate" sheetId="21" r:id="rId2"/>
    <sheet name="Global Health Elite" sheetId="17" r:id="rId3"/>
    <sheet name="Global Health Premier" sheetId="16" r:id="rId4"/>
    <sheet name="Global Health Select" sheetId="18" r:id="rId5"/>
    <sheet name="—" sheetId="20" state="hidden" r:id="rId6"/>
    <sheet name="Resumen tarifas" sheetId="15" r:id="rId7"/>
    <sheet name="Tablas" sheetId="4" state="hidden" r:id="rId8"/>
    <sheet name="Tablas Guayaquil" sheetId="22" state="hidden" r:id="rId9"/>
    <sheet name="Tablas Resto de Ecuador" sheetId="23" state="hidden" r:id="rId10"/>
  </sheets>
  <functionGroups builtInGroupCount="19"/>
  <definedNames>
    <definedName name="_xlnm.Print_Area" localSheetId="2">'Global Health Elite'!$D$1:$L$64,'Global Health Elite'!$A$12:$C$86</definedName>
    <definedName name="_xlnm.Print_Area" localSheetId="3">'Global Health Premier'!$D$1:$L$63,'Global Health Premier'!$A$14:$C$94</definedName>
    <definedName name="_xlnm.Print_Area" localSheetId="4">'Global Health Select'!$D$1:$K$64,'Global Health Select'!$A$13:$B$65</definedName>
    <definedName name="_xlnm.Print_Area" localSheetId="1">'Global Health Ultimate'!$D$1:$L$72,'Global Health Ultimate'!$A$12:$C$154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7" i="4" l="1"/>
  <c r="O7" i="4"/>
  <c r="C7" i="4"/>
  <c r="J7" i="4"/>
  <c r="P7" i="4"/>
  <c r="D7" i="4"/>
  <c r="K7" i="4"/>
  <c r="Q7" i="4"/>
  <c r="E7" i="4"/>
  <c r="L7" i="4"/>
  <c r="R7" i="4"/>
  <c r="F7" i="4"/>
  <c r="M7" i="4"/>
  <c r="S7" i="4"/>
  <c r="G7" i="4"/>
  <c r="I8" i="4"/>
  <c r="O8" i="4"/>
  <c r="C8" i="4"/>
  <c r="J8" i="4"/>
  <c r="P8" i="4"/>
  <c r="D8" i="4"/>
  <c r="K8" i="4"/>
  <c r="Q8" i="4"/>
  <c r="E8" i="4"/>
  <c r="L8" i="4"/>
  <c r="R8" i="4"/>
  <c r="F8" i="4"/>
  <c r="M8" i="4"/>
  <c r="S8" i="4"/>
  <c r="G8" i="4"/>
  <c r="I9" i="4"/>
  <c r="O9" i="4"/>
  <c r="C9" i="4"/>
  <c r="J9" i="4"/>
  <c r="P9" i="4"/>
  <c r="D9" i="4"/>
  <c r="K9" i="4"/>
  <c r="Q9" i="4"/>
  <c r="E9" i="4"/>
  <c r="L9" i="4"/>
  <c r="R9" i="4"/>
  <c r="F9" i="4"/>
  <c r="M9" i="4"/>
  <c r="S9" i="4"/>
  <c r="G9" i="4"/>
  <c r="I10" i="4"/>
  <c r="O10" i="4"/>
  <c r="C10" i="4"/>
  <c r="J10" i="4"/>
  <c r="P10" i="4"/>
  <c r="D10" i="4"/>
  <c r="K10" i="4"/>
  <c r="Q10" i="4"/>
  <c r="E10" i="4"/>
  <c r="L10" i="4"/>
  <c r="R10" i="4"/>
  <c r="F10" i="4"/>
  <c r="M10" i="4"/>
  <c r="S10" i="4"/>
  <c r="G10" i="4"/>
  <c r="I11" i="4"/>
  <c r="O11" i="4"/>
  <c r="C11" i="4"/>
  <c r="J11" i="4"/>
  <c r="P11" i="4"/>
  <c r="D11" i="4"/>
  <c r="K11" i="4"/>
  <c r="Q11" i="4"/>
  <c r="E11" i="4"/>
  <c r="L11" i="4"/>
  <c r="R11" i="4"/>
  <c r="F11" i="4"/>
  <c r="M11" i="4"/>
  <c r="S11" i="4"/>
  <c r="G11" i="4"/>
  <c r="I12" i="4"/>
  <c r="O12" i="4"/>
  <c r="C12" i="4"/>
  <c r="J12" i="4"/>
  <c r="P12" i="4"/>
  <c r="D12" i="4"/>
  <c r="K12" i="4"/>
  <c r="Q12" i="4"/>
  <c r="E12" i="4"/>
  <c r="L12" i="4"/>
  <c r="R12" i="4"/>
  <c r="F12" i="4"/>
  <c r="M12" i="4"/>
  <c r="S12" i="4"/>
  <c r="G12" i="4"/>
  <c r="I13" i="4"/>
  <c r="O13" i="4"/>
  <c r="C13" i="4"/>
  <c r="J13" i="4"/>
  <c r="P13" i="4"/>
  <c r="D13" i="4"/>
  <c r="K13" i="4"/>
  <c r="Q13" i="4"/>
  <c r="E13" i="4"/>
  <c r="L13" i="4"/>
  <c r="R13" i="4"/>
  <c r="F13" i="4"/>
  <c r="M13" i="4"/>
  <c r="S13" i="4"/>
  <c r="G13" i="4"/>
  <c r="I14" i="4"/>
  <c r="O14" i="4"/>
  <c r="C14" i="4"/>
  <c r="J14" i="4"/>
  <c r="P14" i="4"/>
  <c r="D14" i="4"/>
  <c r="K14" i="4"/>
  <c r="Q14" i="4"/>
  <c r="E14" i="4"/>
  <c r="L14" i="4"/>
  <c r="R14" i="4"/>
  <c r="F14" i="4"/>
  <c r="M14" i="4"/>
  <c r="S14" i="4"/>
  <c r="G14" i="4"/>
  <c r="I15" i="4"/>
  <c r="O15" i="4"/>
  <c r="C15" i="4"/>
  <c r="J15" i="4"/>
  <c r="P15" i="4"/>
  <c r="D15" i="4"/>
  <c r="K15" i="4"/>
  <c r="Q15" i="4"/>
  <c r="E15" i="4"/>
  <c r="L15" i="4"/>
  <c r="R15" i="4"/>
  <c r="F15" i="4"/>
  <c r="M15" i="4"/>
  <c r="S15" i="4"/>
  <c r="G15" i="4"/>
  <c r="I16" i="4"/>
  <c r="O16" i="4"/>
  <c r="C16" i="4"/>
  <c r="J16" i="4"/>
  <c r="P16" i="4"/>
  <c r="D16" i="4"/>
  <c r="K16" i="4"/>
  <c r="Q16" i="4"/>
  <c r="E16" i="4"/>
  <c r="L16" i="4"/>
  <c r="R16" i="4"/>
  <c r="F16" i="4"/>
  <c r="M16" i="4"/>
  <c r="S16" i="4"/>
  <c r="G16" i="4"/>
  <c r="I17" i="4"/>
  <c r="O17" i="4"/>
  <c r="C17" i="4"/>
  <c r="J17" i="4"/>
  <c r="P17" i="4"/>
  <c r="D17" i="4"/>
  <c r="K17" i="4"/>
  <c r="Q17" i="4"/>
  <c r="E17" i="4"/>
  <c r="L17" i="4"/>
  <c r="R17" i="4"/>
  <c r="F17" i="4"/>
  <c r="M17" i="4"/>
  <c r="S17" i="4"/>
  <c r="G17" i="4"/>
  <c r="I18" i="4"/>
  <c r="O18" i="4"/>
  <c r="C18" i="4"/>
  <c r="J18" i="4"/>
  <c r="P18" i="4"/>
  <c r="D18" i="4"/>
  <c r="K18" i="4"/>
  <c r="Q18" i="4"/>
  <c r="E18" i="4"/>
  <c r="L18" i="4"/>
  <c r="R18" i="4"/>
  <c r="F18" i="4"/>
  <c r="M18" i="4"/>
  <c r="S18" i="4"/>
  <c r="G18" i="4"/>
  <c r="I19" i="4"/>
  <c r="O19" i="4"/>
  <c r="C19" i="4"/>
  <c r="J19" i="4"/>
  <c r="P19" i="4"/>
  <c r="D19" i="4"/>
  <c r="K19" i="4"/>
  <c r="Q19" i="4"/>
  <c r="E19" i="4"/>
  <c r="L19" i="4"/>
  <c r="R19" i="4"/>
  <c r="F19" i="4"/>
  <c r="M19" i="4"/>
  <c r="S19" i="4"/>
  <c r="G19" i="4"/>
  <c r="I20" i="4"/>
  <c r="O20" i="4"/>
  <c r="C20" i="4"/>
  <c r="J20" i="4"/>
  <c r="P20" i="4"/>
  <c r="D20" i="4"/>
  <c r="K20" i="4"/>
  <c r="Q20" i="4"/>
  <c r="E20" i="4"/>
  <c r="L20" i="4"/>
  <c r="R20" i="4"/>
  <c r="F20" i="4"/>
  <c r="M20" i="4"/>
  <c r="S20" i="4"/>
  <c r="G20" i="4"/>
  <c r="I21" i="4"/>
  <c r="O21" i="4"/>
  <c r="C21" i="4"/>
  <c r="J21" i="4"/>
  <c r="P21" i="4"/>
  <c r="D21" i="4"/>
  <c r="K21" i="4"/>
  <c r="Q21" i="4"/>
  <c r="E21" i="4"/>
  <c r="L21" i="4"/>
  <c r="R21" i="4"/>
  <c r="F21" i="4"/>
  <c r="M21" i="4"/>
  <c r="S21" i="4"/>
  <c r="G21" i="4"/>
  <c r="I22" i="4"/>
  <c r="O22" i="4"/>
  <c r="C22" i="4"/>
  <c r="J22" i="4"/>
  <c r="P22" i="4"/>
  <c r="D22" i="4"/>
  <c r="K22" i="4"/>
  <c r="Q22" i="4"/>
  <c r="E22" i="4"/>
  <c r="L22" i="4"/>
  <c r="R22" i="4"/>
  <c r="F22" i="4"/>
  <c r="M22" i="4"/>
  <c r="S22" i="4"/>
  <c r="G22" i="4"/>
  <c r="I23" i="4"/>
  <c r="O23" i="4"/>
  <c r="C23" i="4"/>
  <c r="J23" i="4"/>
  <c r="P23" i="4"/>
  <c r="D23" i="4"/>
  <c r="K23" i="4"/>
  <c r="Q23" i="4"/>
  <c r="E23" i="4"/>
  <c r="L23" i="4"/>
  <c r="R23" i="4"/>
  <c r="F23" i="4"/>
  <c r="M23" i="4"/>
  <c r="S23" i="4"/>
  <c r="G23" i="4"/>
  <c r="I24" i="4"/>
  <c r="O24" i="4"/>
  <c r="C24" i="4"/>
  <c r="J24" i="4"/>
  <c r="P24" i="4"/>
  <c r="D24" i="4"/>
  <c r="K24" i="4"/>
  <c r="Q24" i="4"/>
  <c r="E24" i="4"/>
  <c r="L24" i="4"/>
  <c r="R24" i="4"/>
  <c r="F24" i="4"/>
  <c r="M24" i="4"/>
  <c r="S24" i="4"/>
  <c r="G24" i="4"/>
  <c r="I25" i="4"/>
  <c r="O25" i="4"/>
  <c r="C25" i="4"/>
  <c r="J25" i="4"/>
  <c r="P25" i="4"/>
  <c r="D25" i="4"/>
  <c r="K25" i="4"/>
  <c r="Q25" i="4"/>
  <c r="E25" i="4"/>
  <c r="L25" i="4"/>
  <c r="R25" i="4"/>
  <c r="F25" i="4"/>
  <c r="M25" i="4"/>
  <c r="S25" i="4"/>
  <c r="G25" i="4"/>
  <c r="I26" i="4"/>
  <c r="O26" i="4"/>
  <c r="C26" i="4"/>
  <c r="J26" i="4"/>
  <c r="P26" i="4"/>
  <c r="D26" i="4"/>
  <c r="K26" i="4"/>
  <c r="Q26" i="4"/>
  <c r="E26" i="4"/>
  <c r="L26" i="4"/>
  <c r="R26" i="4"/>
  <c r="F26" i="4"/>
  <c r="M26" i="4"/>
  <c r="S26" i="4"/>
  <c r="G26" i="4"/>
  <c r="I27" i="4"/>
  <c r="O27" i="4"/>
  <c r="C27" i="4"/>
  <c r="J27" i="4"/>
  <c r="P27" i="4"/>
  <c r="D27" i="4"/>
  <c r="K27" i="4"/>
  <c r="Q27" i="4"/>
  <c r="E27" i="4"/>
  <c r="L27" i="4"/>
  <c r="R27" i="4"/>
  <c r="F27" i="4"/>
  <c r="M27" i="4"/>
  <c r="S27" i="4"/>
  <c r="G27" i="4"/>
  <c r="I28" i="4"/>
  <c r="O28" i="4"/>
  <c r="C28" i="4"/>
  <c r="J28" i="4"/>
  <c r="P28" i="4"/>
  <c r="D28" i="4"/>
  <c r="K28" i="4"/>
  <c r="Q28" i="4"/>
  <c r="E28" i="4"/>
  <c r="L28" i="4"/>
  <c r="R28" i="4"/>
  <c r="F28" i="4"/>
  <c r="M28" i="4"/>
  <c r="S28" i="4"/>
  <c r="G28" i="4"/>
  <c r="I29" i="4"/>
  <c r="O29" i="4"/>
  <c r="C29" i="4"/>
  <c r="J29" i="4"/>
  <c r="P29" i="4"/>
  <c r="D29" i="4"/>
  <c r="K29" i="4"/>
  <c r="Q29" i="4"/>
  <c r="E29" i="4"/>
  <c r="L29" i="4"/>
  <c r="R29" i="4"/>
  <c r="F29" i="4"/>
  <c r="M29" i="4"/>
  <c r="S29" i="4"/>
  <c r="G29" i="4"/>
  <c r="I30" i="4"/>
  <c r="O30" i="4"/>
  <c r="C30" i="4"/>
  <c r="J30" i="4"/>
  <c r="P30" i="4"/>
  <c r="D30" i="4"/>
  <c r="K30" i="4"/>
  <c r="Q30" i="4"/>
  <c r="E30" i="4"/>
  <c r="L30" i="4"/>
  <c r="R30" i="4"/>
  <c r="F30" i="4"/>
  <c r="M30" i="4"/>
  <c r="S30" i="4"/>
  <c r="G30" i="4"/>
  <c r="I31" i="4"/>
  <c r="O31" i="4"/>
  <c r="C31" i="4"/>
  <c r="J31" i="4"/>
  <c r="P31" i="4"/>
  <c r="D31" i="4"/>
  <c r="K31" i="4"/>
  <c r="Q31" i="4"/>
  <c r="E31" i="4"/>
  <c r="L31" i="4"/>
  <c r="R31" i="4"/>
  <c r="F31" i="4"/>
  <c r="M31" i="4"/>
  <c r="S31" i="4"/>
  <c r="G31" i="4"/>
  <c r="I32" i="4"/>
  <c r="O32" i="4"/>
  <c r="C32" i="4"/>
  <c r="J32" i="4"/>
  <c r="P32" i="4"/>
  <c r="D32" i="4"/>
  <c r="K32" i="4"/>
  <c r="Q32" i="4"/>
  <c r="E32" i="4"/>
  <c r="L32" i="4"/>
  <c r="R32" i="4"/>
  <c r="F32" i="4"/>
  <c r="M32" i="4"/>
  <c r="S32" i="4"/>
  <c r="G32" i="4"/>
  <c r="I33" i="4"/>
  <c r="O33" i="4"/>
  <c r="C33" i="4"/>
  <c r="J33" i="4"/>
  <c r="P33" i="4"/>
  <c r="D33" i="4"/>
  <c r="K33" i="4"/>
  <c r="Q33" i="4"/>
  <c r="E33" i="4"/>
  <c r="L33" i="4"/>
  <c r="R33" i="4"/>
  <c r="F33" i="4"/>
  <c r="M33" i="4"/>
  <c r="S33" i="4"/>
  <c r="G33" i="4"/>
  <c r="I34" i="4"/>
  <c r="O34" i="4"/>
  <c r="C34" i="4"/>
  <c r="J34" i="4"/>
  <c r="P34" i="4"/>
  <c r="D34" i="4"/>
  <c r="K34" i="4"/>
  <c r="Q34" i="4"/>
  <c r="E34" i="4"/>
  <c r="L34" i="4"/>
  <c r="R34" i="4"/>
  <c r="F34" i="4"/>
  <c r="M34" i="4"/>
  <c r="S34" i="4"/>
  <c r="G34" i="4"/>
  <c r="I35" i="4"/>
  <c r="O35" i="4"/>
  <c r="C35" i="4"/>
  <c r="J35" i="4"/>
  <c r="P35" i="4"/>
  <c r="D35" i="4"/>
  <c r="K35" i="4"/>
  <c r="Q35" i="4"/>
  <c r="E35" i="4"/>
  <c r="L35" i="4"/>
  <c r="R35" i="4"/>
  <c r="F35" i="4"/>
  <c r="M35" i="4"/>
  <c r="S35" i="4"/>
  <c r="G35" i="4"/>
  <c r="I36" i="4"/>
  <c r="O36" i="4"/>
  <c r="C36" i="4"/>
  <c r="J36" i="4"/>
  <c r="P36" i="4"/>
  <c r="D36" i="4"/>
  <c r="K36" i="4"/>
  <c r="Q36" i="4"/>
  <c r="E36" i="4"/>
  <c r="L36" i="4"/>
  <c r="R36" i="4"/>
  <c r="F36" i="4"/>
  <c r="M36" i="4"/>
  <c r="S36" i="4"/>
  <c r="G36" i="4"/>
  <c r="I37" i="4"/>
  <c r="O37" i="4"/>
  <c r="C37" i="4"/>
  <c r="J37" i="4"/>
  <c r="P37" i="4"/>
  <c r="D37" i="4"/>
  <c r="K37" i="4"/>
  <c r="Q37" i="4"/>
  <c r="E37" i="4"/>
  <c r="L37" i="4"/>
  <c r="R37" i="4"/>
  <c r="F37" i="4"/>
  <c r="M37" i="4"/>
  <c r="S37" i="4"/>
  <c r="G37" i="4"/>
  <c r="I38" i="4"/>
  <c r="O38" i="4"/>
  <c r="C38" i="4"/>
  <c r="J38" i="4"/>
  <c r="P38" i="4"/>
  <c r="D38" i="4"/>
  <c r="K38" i="4"/>
  <c r="Q38" i="4"/>
  <c r="E38" i="4"/>
  <c r="L38" i="4"/>
  <c r="R38" i="4"/>
  <c r="F38" i="4"/>
  <c r="M38" i="4"/>
  <c r="S38" i="4"/>
  <c r="G38" i="4"/>
  <c r="I39" i="4"/>
  <c r="O39" i="4"/>
  <c r="C39" i="4"/>
  <c r="J39" i="4"/>
  <c r="P39" i="4"/>
  <c r="D39" i="4"/>
  <c r="K39" i="4"/>
  <c r="Q39" i="4"/>
  <c r="E39" i="4"/>
  <c r="L39" i="4"/>
  <c r="R39" i="4"/>
  <c r="F39" i="4"/>
  <c r="M39" i="4"/>
  <c r="S39" i="4"/>
  <c r="G39" i="4"/>
  <c r="I40" i="4"/>
  <c r="O40" i="4"/>
  <c r="C40" i="4"/>
  <c r="J40" i="4"/>
  <c r="P40" i="4"/>
  <c r="D40" i="4"/>
  <c r="K40" i="4"/>
  <c r="Q40" i="4"/>
  <c r="E40" i="4"/>
  <c r="L40" i="4"/>
  <c r="R40" i="4"/>
  <c r="F40" i="4"/>
  <c r="M40" i="4"/>
  <c r="S40" i="4"/>
  <c r="G40" i="4"/>
  <c r="I41" i="4"/>
  <c r="O41" i="4"/>
  <c r="C41" i="4"/>
  <c r="J41" i="4"/>
  <c r="P41" i="4"/>
  <c r="D41" i="4"/>
  <c r="K41" i="4"/>
  <c r="Q41" i="4"/>
  <c r="E41" i="4"/>
  <c r="L41" i="4"/>
  <c r="R41" i="4"/>
  <c r="F41" i="4"/>
  <c r="M41" i="4"/>
  <c r="S41" i="4"/>
  <c r="G41" i="4"/>
  <c r="I42" i="4"/>
  <c r="O42" i="4"/>
  <c r="C42" i="4"/>
  <c r="J42" i="4"/>
  <c r="P42" i="4"/>
  <c r="D42" i="4"/>
  <c r="K42" i="4"/>
  <c r="Q42" i="4"/>
  <c r="E42" i="4"/>
  <c r="L42" i="4"/>
  <c r="R42" i="4"/>
  <c r="F42" i="4"/>
  <c r="M42" i="4"/>
  <c r="S42" i="4"/>
  <c r="G42" i="4"/>
  <c r="I43" i="4"/>
  <c r="O43" i="4"/>
  <c r="C43" i="4"/>
  <c r="J43" i="4"/>
  <c r="P43" i="4"/>
  <c r="D43" i="4"/>
  <c r="K43" i="4"/>
  <c r="Q43" i="4"/>
  <c r="E43" i="4"/>
  <c r="L43" i="4"/>
  <c r="R43" i="4"/>
  <c r="F43" i="4"/>
  <c r="M43" i="4"/>
  <c r="S43" i="4"/>
  <c r="G43" i="4"/>
  <c r="I44" i="4"/>
  <c r="O44" i="4"/>
  <c r="C44" i="4"/>
  <c r="J44" i="4"/>
  <c r="P44" i="4"/>
  <c r="D44" i="4"/>
  <c r="K44" i="4"/>
  <c r="Q44" i="4"/>
  <c r="E44" i="4"/>
  <c r="L44" i="4"/>
  <c r="R44" i="4"/>
  <c r="F44" i="4"/>
  <c r="M44" i="4"/>
  <c r="S44" i="4"/>
  <c r="G44" i="4"/>
  <c r="I45" i="4"/>
  <c r="O45" i="4"/>
  <c r="C45" i="4"/>
  <c r="J45" i="4"/>
  <c r="P45" i="4"/>
  <c r="D45" i="4"/>
  <c r="K45" i="4"/>
  <c r="Q45" i="4"/>
  <c r="E45" i="4"/>
  <c r="L45" i="4"/>
  <c r="R45" i="4"/>
  <c r="F45" i="4"/>
  <c r="M45" i="4"/>
  <c r="S45" i="4"/>
  <c r="G45" i="4"/>
  <c r="I46" i="4"/>
  <c r="O46" i="4"/>
  <c r="C46" i="4"/>
  <c r="J46" i="4"/>
  <c r="P46" i="4"/>
  <c r="D46" i="4"/>
  <c r="K46" i="4"/>
  <c r="Q46" i="4"/>
  <c r="E46" i="4"/>
  <c r="L46" i="4"/>
  <c r="R46" i="4"/>
  <c r="F46" i="4"/>
  <c r="M46" i="4"/>
  <c r="S46" i="4"/>
  <c r="G46" i="4"/>
  <c r="I47" i="4"/>
  <c r="O47" i="4"/>
  <c r="C47" i="4"/>
  <c r="J47" i="4"/>
  <c r="P47" i="4"/>
  <c r="D47" i="4"/>
  <c r="K47" i="4"/>
  <c r="Q47" i="4"/>
  <c r="E47" i="4"/>
  <c r="L47" i="4"/>
  <c r="R47" i="4"/>
  <c r="F47" i="4"/>
  <c r="M47" i="4"/>
  <c r="S47" i="4"/>
  <c r="G47" i="4"/>
  <c r="I48" i="4"/>
  <c r="O48" i="4"/>
  <c r="C48" i="4"/>
  <c r="J48" i="4"/>
  <c r="P48" i="4"/>
  <c r="D48" i="4"/>
  <c r="K48" i="4"/>
  <c r="Q48" i="4"/>
  <c r="E48" i="4"/>
  <c r="L48" i="4"/>
  <c r="R48" i="4"/>
  <c r="F48" i="4"/>
  <c r="M48" i="4"/>
  <c r="S48" i="4"/>
  <c r="G48" i="4"/>
  <c r="I49" i="4"/>
  <c r="O49" i="4"/>
  <c r="C49" i="4"/>
  <c r="J49" i="4"/>
  <c r="P49" i="4"/>
  <c r="D49" i="4"/>
  <c r="K49" i="4"/>
  <c r="Q49" i="4"/>
  <c r="E49" i="4"/>
  <c r="L49" i="4"/>
  <c r="R49" i="4"/>
  <c r="F49" i="4"/>
  <c r="M49" i="4"/>
  <c r="S49" i="4"/>
  <c r="G49" i="4"/>
  <c r="I50" i="4"/>
  <c r="O50" i="4"/>
  <c r="C50" i="4"/>
  <c r="J50" i="4"/>
  <c r="P50" i="4"/>
  <c r="D50" i="4"/>
  <c r="K50" i="4"/>
  <c r="Q50" i="4"/>
  <c r="E50" i="4"/>
  <c r="L50" i="4"/>
  <c r="R50" i="4"/>
  <c r="F50" i="4"/>
  <c r="M50" i="4"/>
  <c r="S50" i="4"/>
  <c r="G50" i="4"/>
  <c r="I51" i="4"/>
  <c r="O51" i="4"/>
  <c r="C51" i="4"/>
  <c r="J51" i="4"/>
  <c r="P51" i="4"/>
  <c r="D51" i="4"/>
  <c r="K51" i="4"/>
  <c r="Q51" i="4"/>
  <c r="E51" i="4"/>
  <c r="L51" i="4"/>
  <c r="R51" i="4"/>
  <c r="F51" i="4"/>
  <c r="M51" i="4"/>
  <c r="S51" i="4"/>
  <c r="G51" i="4"/>
  <c r="I52" i="4"/>
  <c r="O52" i="4"/>
  <c r="C52" i="4"/>
  <c r="J52" i="4"/>
  <c r="P52" i="4"/>
  <c r="D52" i="4"/>
  <c r="K52" i="4"/>
  <c r="Q52" i="4"/>
  <c r="E52" i="4"/>
  <c r="L52" i="4"/>
  <c r="R52" i="4"/>
  <c r="F52" i="4"/>
  <c r="M52" i="4"/>
  <c r="S52" i="4"/>
  <c r="G52" i="4"/>
  <c r="I53" i="4"/>
  <c r="O53" i="4"/>
  <c r="C53" i="4"/>
  <c r="J53" i="4"/>
  <c r="P53" i="4"/>
  <c r="D53" i="4"/>
  <c r="K53" i="4"/>
  <c r="Q53" i="4"/>
  <c r="E53" i="4"/>
  <c r="L53" i="4"/>
  <c r="R53" i="4"/>
  <c r="F53" i="4"/>
  <c r="M53" i="4"/>
  <c r="S53" i="4"/>
  <c r="G53" i="4"/>
  <c r="I54" i="4"/>
  <c r="O54" i="4"/>
  <c r="C54" i="4"/>
  <c r="J54" i="4"/>
  <c r="P54" i="4"/>
  <c r="D54" i="4"/>
  <c r="K54" i="4"/>
  <c r="Q54" i="4"/>
  <c r="E54" i="4"/>
  <c r="L54" i="4"/>
  <c r="R54" i="4"/>
  <c r="F54" i="4"/>
  <c r="M54" i="4"/>
  <c r="S54" i="4"/>
  <c r="G54" i="4"/>
  <c r="I55" i="4"/>
  <c r="O55" i="4"/>
  <c r="C55" i="4"/>
  <c r="J55" i="4"/>
  <c r="P55" i="4"/>
  <c r="D55" i="4"/>
  <c r="K55" i="4"/>
  <c r="Q55" i="4"/>
  <c r="E55" i="4"/>
  <c r="L55" i="4"/>
  <c r="R55" i="4"/>
  <c r="F55" i="4"/>
  <c r="M55" i="4"/>
  <c r="S55" i="4"/>
  <c r="G55" i="4"/>
  <c r="I56" i="4"/>
  <c r="O56" i="4"/>
  <c r="C56" i="4"/>
  <c r="J56" i="4"/>
  <c r="P56" i="4"/>
  <c r="D56" i="4"/>
  <c r="K56" i="4"/>
  <c r="Q56" i="4"/>
  <c r="E56" i="4"/>
  <c r="L56" i="4"/>
  <c r="R56" i="4"/>
  <c r="F56" i="4"/>
  <c r="M56" i="4"/>
  <c r="S56" i="4"/>
  <c r="G56" i="4"/>
  <c r="I57" i="4"/>
  <c r="O57" i="4"/>
  <c r="C57" i="4"/>
  <c r="J57" i="4"/>
  <c r="P57" i="4"/>
  <c r="D57" i="4"/>
  <c r="K57" i="4"/>
  <c r="Q57" i="4"/>
  <c r="E57" i="4"/>
  <c r="L57" i="4"/>
  <c r="R57" i="4"/>
  <c r="F57" i="4"/>
  <c r="M57" i="4"/>
  <c r="S57" i="4"/>
  <c r="G57" i="4"/>
  <c r="I58" i="4"/>
  <c r="O58" i="4"/>
  <c r="C58" i="4"/>
  <c r="J58" i="4"/>
  <c r="P58" i="4"/>
  <c r="D58" i="4"/>
  <c r="K58" i="4"/>
  <c r="Q58" i="4"/>
  <c r="E58" i="4"/>
  <c r="L58" i="4"/>
  <c r="R58" i="4"/>
  <c r="F58" i="4"/>
  <c r="M58" i="4"/>
  <c r="S58" i="4"/>
  <c r="G58" i="4"/>
  <c r="I59" i="4"/>
  <c r="O59" i="4"/>
  <c r="C59" i="4"/>
  <c r="J59" i="4"/>
  <c r="P59" i="4"/>
  <c r="D59" i="4"/>
  <c r="K59" i="4"/>
  <c r="Q59" i="4"/>
  <c r="E59" i="4"/>
  <c r="L59" i="4"/>
  <c r="R59" i="4"/>
  <c r="F59" i="4"/>
  <c r="M59" i="4"/>
  <c r="S59" i="4"/>
  <c r="G59" i="4"/>
  <c r="I60" i="4"/>
  <c r="O60" i="4"/>
  <c r="C60" i="4"/>
  <c r="J60" i="4"/>
  <c r="P60" i="4"/>
  <c r="D60" i="4"/>
  <c r="K60" i="4"/>
  <c r="Q60" i="4"/>
  <c r="E60" i="4"/>
  <c r="L60" i="4"/>
  <c r="R60" i="4"/>
  <c r="F60" i="4"/>
  <c r="M60" i="4"/>
  <c r="S60" i="4"/>
  <c r="G60" i="4"/>
  <c r="I61" i="4"/>
  <c r="O61" i="4"/>
  <c r="C61" i="4"/>
  <c r="J61" i="4"/>
  <c r="P61" i="4"/>
  <c r="D61" i="4"/>
  <c r="K61" i="4"/>
  <c r="Q61" i="4"/>
  <c r="E61" i="4"/>
  <c r="L61" i="4"/>
  <c r="R61" i="4"/>
  <c r="F61" i="4"/>
  <c r="M61" i="4"/>
  <c r="S61" i="4"/>
  <c r="G61" i="4"/>
  <c r="I62" i="4"/>
  <c r="O62" i="4"/>
  <c r="C62" i="4"/>
  <c r="J62" i="4"/>
  <c r="P62" i="4"/>
  <c r="D62" i="4"/>
  <c r="K62" i="4"/>
  <c r="Q62" i="4"/>
  <c r="E62" i="4"/>
  <c r="L62" i="4"/>
  <c r="R62" i="4"/>
  <c r="F62" i="4"/>
  <c r="M62" i="4"/>
  <c r="S62" i="4"/>
  <c r="G62" i="4"/>
  <c r="I63" i="4"/>
  <c r="O63" i="4"/>
  <c r="C63" i="4"/>
  <c r="J63" i="4"/>
  <c r="P63" i="4"/>
  <c r="D63" i="4"/>
  <c r="K63" i="4"/>
  <c r="Q63" i="4"/>
  <c r="E63" i="4"/>
  <c r="L63" i="4"/>
  <c r="R63" i="4"/>
  <c r="F63" i="4"/>
  <c r="M63" i="4"/>
  <c r="S63" i="4"/>
  <c r="G63" i="4"/>
  <c r="I64" i="4"/>
  <c r="O64" i="4"/>
  <c r="C64" i="4"/>
  <c r="J64" i="4"/>
  <c r="P64" i="4"/>
  <c r="D64" i="4"/>
  <c r="K64" i="4"/>
  <c r="Q64" i="4"/>
  <c r="E64" i="4"/>
  <c r="L64" i="4"/>
  <c r="R64" i="4"/>
  <c r="F64" i="4"/>
  <c r="M64" i="4"/>
  <c r="S64" i="4"/>
  <c r="G64" i="4"/>
  <c r="I65" i="4"/>
  <c r="O65" i="4"/>
  <c r="C65" i="4"/>
  <c r="J65" i="4"/>
  <c r="P65" i="4"/>
  <c r="D65" i="4"/>
  <c r="K65" i="4"/>
  <c r="Q65" i="4"/>
  <c r="E65" i="4"/>
  <c r="L65" i="4"/>
  <c r="R65" i="4"/>
  <c r="F65" i="4"/>
  <c r="M65" i="4"/>
  <c r="S65" i="4"/>
  <c r="G65" i="4"/>
  <c r="I66" i="4"/>
  <c r="O66" i="4"/>
  <c r="C66" i="4"/>
  <c r="J66" i="4"/>
  <c r="P66" i="4"/>
  <c r="D66" i="4"/>
  <c r="K66" i="4"/>
  <c r="Q66" i="4"/>
  <c r="E66" i="4"/>
  <c r="L66" i="4"/>
  <c r="R66" i="4"/>
  <c r="F66" i="4"/>
  <c r="M66" i="4"/>
  <c r="S66" i="4"/>
  <c r="G66" i="4"/>
  <c r="I67" i="4"/>
  <c r="O67" i="4"/>
  <c r="C67" i="4"/>
  <c r="J67" i="4"/>
  <c r="P67" i="4"/>
  <c r="D67" i="4"/>
  <c r="K67" i="4"/>
  <c r="Q67" i="4"/>
  <c r="E67" i="4"/>
  <c r="L67" i="4"/>
  <c r="R67" i="4"/>
  <c r="F67" i="4"/>
  <c r="M67" i="4"/>
  <c r="S67" i="4"/>
  <c r="G67" i="4"/>
  <c r="I68" i="4"/>
  <c r="O68" i="4"/>
  <c r="C68" i="4"/>
  <c r="J68" i="4"/>
  <c r="P68" i="4"/>
  <c r="D68" i="4"/>
  <c r="K68" i="4"/>
  <c r="Q68" i="4"/>
  <c r="E68" i="4"/>
  <c r="L68" i="4"/>
  <c r="R68" i="4"/>
  <c r="F68" i="4"/>
  <c r="M68" i="4"/>
  <c r="S68" i="4"/>
  <c r="G68" i="4"/>
  <c r="I69" i="4"/>
  <c r="O69" i="4"/>
  <c r="C69" i="4"/>
  <c r="J69" i="4"/>
  <c r="P69" i="4"/>
  <c r="D69" i="4"/>
  <c r="K69" i="4"/>
  <c r="Q69" i="4"/>
  <c r="E69" i="4"/>
  <c r="L69" i="4"/>
  <c r="R69" i="4"/>
  <c r="F69" i="4"/>
  <c r="M69" i="4"/>
  <c r="S69" i="4"/>
  <c r="G69" i="4"/>
  <c r="I70" i="4"/>
  <c r="O70" i="4"/>
  <c r="C70" i="4"/>
  <c r="J70" i="4"/>
  <c r="P70" i="4"/>
  <c r="D70" i="4"/>
  <c r="K70" i="4"/>
  <c r="Q70" i="4"/>
  <c r="E70" i="4"/>
  <c r="L70" i="4"/>
  <c r="R70" i="4"/>
  <c r="F70" i="4"/>
  <c r="M70" i="4"/>
  <c r="S70" i="4"/>
  <c r="G70" i="4"/>
  <c r="I71" i="4"/>
  <c r="O71" i="4"/>
  <c r="C71" i="4"/>
  <c r="J71" i="4"/>
  <c r="P71" i="4"/>
  <c r="D71" i="4"/>
  <c r="K71" i="4"/>
  <c r="Q71" i="4"/>
  <c r="E71" i="4"/>
  <c r="L71" i="4"/>
  <c r="R71" i="4"/>
  <c r="F71" i="4"/>
  <c r="M71" i="4"/>
  <c r="S71" i="4"/>
  <c r="G71" i="4"/>
  <c r="I72" i="4"/>
  <c r="O72" i="4"/>
  <c r="C72" i="4"/>
  <c r="J72" i="4"/>
  <c r="P72" i="4"/>
  <c r="D72" i="4"/>
  <c r="K72" i="4"/>
  <c r="Q72" i="4"/>
  <c r="E72" i="4"/>
  <c r="L72" i="4"/>
  <c r="R72" i="4"/>
  <c r="F72" i="4"/>
  <c r="M72" i="4"/>
  <c r="S72" i="4"/>
  <c r="G72" i="4"/>
  <c r="I73" i="4"/>
  <c r="O73" i="4"/>
  <c r="C73" i="4"/>
  <c r="J73" i="4"/>
  <c r="P73" i="4"/>
  <c r="D73" i="4"/>
  <c r="K73" i="4"/>
  <c r="Q73" i="4"/>
  <c r="E73" i="4"/>
  <c r="L73" i="4"/>
  <c r="R73" i="4"/>
  <c r="F73" i="4"/>
  <c r="M73" i="4"/>
  <c r="S73" i="4"/>
  <c r="G73" i="4"/>
  <c r="I74" i="4"/>
  <c r="O74" i="4"/>
  <c r="C74" i="4"/>
  <c r="J74" i="4"/>
  <c r="P74" i="4"/>
  <c r="D74" i="4"/>
  <c r="K74" i="4"/>
  <c r="Q74" i="4"/>
  <c r="E74" i="4"/>
  <c r="L74" i="4"/>
  <c r="R74" i="4"/>
  <c r="F74" i="4"/>
  <c r="M74" i="4"/>
  <c r="S74" i="4"/>
  <c r="G74" i="4"/>
  <c r="I75" i="4"/>
  <c r="O75" i="4"/>
  <c r="C75" i="4"/>
  <c r="J75" i="4"/>
  <c r="P75" i="4"/>
  <c r="D75" i="4"/>
  <c r="K75" i="4"/>
  <c r="Q75" i="4"/>
  <c r="E75" i="4"/>
  <c r="L75" i="4"/>
  <c r="R75" i="4"/>
  <c r="F75" i="4"/>
  <c r="M75" i="4"/>
  <c r="S75" i="4"/>
  <c r="G75" i="4"/>
  <c r="J6" i="4"/>
  <c r="P6" i="4"/>
  <c r="D6" i="4"/>
  <c r="K6" i="4"/>
  <c r="Q6" i="4"/>
  <c r="E6" i="4"/>
  <c r="L6" i="4"/>
  <c r="R6" i="4"/>
  <c r="F6" i="4"/>
  <c r="M6" i="4"/>
  <c r="S6" i="4"/>
  <c r="G6" i="4"/>
  <c r="I6" i="4"/>
  <c r="O6" i="4"/>
  <c r="C6" i="4"/>
  <c r="C1130" i="4"/>
  <c r="D1130" i="4"/>
  <c r="C1131" i="4"/>
  <c r="D1131" i="4"/>
  <c r="C1132" i="4"/>
  <c r="D1132" i="4"/>
  <c r="C1133" i="4"/>
  <c r="D1133" i="4"/>
  <c r="C1134" i="4"/>
  <c r="D1134" i="4"/>
  <c r="C1135" i="4"/>
  <c r="D1135" i="4"/>
  <c r="C1136" i="4"/>
  <c r="D1136" i="4"/>
  <c r="C1137" i="4"/>
  <c r="D1137" i="4"/>
  <c r="C1138" i="4"/>
  <c r="D1138" i="4"/>
  <c r="C1139" i="4"/>
  <c r="D1139" i="4"/>
  <c r="C1140" i="4"/>
  <c r="D1140" i="4"/>
  <c r="C1141" i="4"/>
  <c r="D1141" i="4"/>
  <c r="C1142" i="4"/>
  <c r="D1142" i="4"/>
  <c r="C1143" i="4"/>
  <c r="D1143" i="4"/>
  <c r="C1144" i="4"/>
  <c r="D1144" i="4"/>
  <c r="C1145" i="4"/>
  <c r="D1145" i="4"/>
  <c r="C1146" i="4"/>
  <c r="D1146" i="4"/>
  <c r="C1147" i="4"/>
  <c r="D1147" i="4"/>
  <c r="C1148" i="4"/>
  <c r="D1148" i="4"/>
  <c r="C1149" i="4"/>
  <c r="D1149" i="4"/>
  <c r="C1150" i="4"/>
  <c r="D1150" i="4"/>
  <c r="C1151" i="4"/>
  <c r="D1151" i="4"/>
  <c r="C1152" i="4"/>
  <c r="D1152" i="4"/>
  <c r="C1153" i="4"/>
  <c r="D1153" i="4"/>
  <c r="C1154" i="4"/>
  <c r="D1154" i="4"/>
  <c r="C1155" i="4"/>
  <c r="D1155" i="4"/>
  <c r="C1156" i="4"/>
  <c r="D1156" i="4"/>
  <c r="C1157" i="4"/>
  <c r="D1157" i="4"/>
  <c r="C1158" i="4"/>
  <c r="D1158" i="4"/>
  <c r="C1159" i="4"/>
  <c r="D1159" i="4"/>
  <c r="C1160" i="4"/>
  <c r="D1160" i="4"/>
  <c r="C1161" i="4"/>
  <c r="D1161" i="4"/>
  <c r="C1162" i="4"/>
  <c r="D1162" i="4"/>
  <c r="C1163" i="4"/>
  <c r="D1163" i="4"/>
  <c r="C1164" i="4"/>
  <c r="D1164" i="4"/>
  <c r="C1165" i="4"/>
  <c r="D1165" i="4"/>
  <c r="C1166" i="4"/>
  <c r="D1166" i="4"/>
  <c r="C1167" i="4"/>
  <c r="D1167" i="4"/>
  <c r="C1168" i="4"/>
  <c r="D1168" i="4"/>
  <c r="C1169" i="4"/>
  <c r="D1169" i="4"/>
  <c r="C1170" i="4"/>
  <c r="D1170" i="4"/>
  <c r="C1171" i="4"/>
  <c r="D1171" i="4"/>
  <c r="C1172" i="4"/>
  <c r="D1172" i="4"/>
  <c r="C1173" i="4"/>
  <c r="D1173" i="4"/>
  <c r="C1174" i="4"/>
  <c r="D1174" i="4"/>
  <c r="C1175" i="4"/>
  <c r="D1175" i="4"/>
  <c r="C1176" i="4"/>
  <c r="D1176" i="4"/>
  <c r="C1177" i="4"/>
  <c r="D1177" i="4"/>
  <c r="C1178" i="4"/>
  <c r="D1178" i="4"/>
  <c r="C1179" i="4"/>
  <c r="D1179" i="4"/>
  <c r="C1180" i="4"/>
  <c r="D1180" i="4"/>
  <c r="C1181" i="4"/>
  <c r="D1181" i="4"/>
  <c r="C1182" i="4"/>
  <c r="D1182" i="4"/>
  <c r="C1183" i="4"/>
  <c r="D1183" i="4"/>
  <c r="C1184" i="4"/>
  <c r="D1184" i="4"/>
  <c r="C1185" i="4"/>
  <c r="D1185" i="4"/>
  <c r="C1186" i="4"/>
  <c r="D1186" i="4"/>
  <c r="C1187" i="4"/>
  <c r="D1187" i="4"/>
  <c r="C1188" i="4"/>
  <c r="D1188" i="4"/>
  <c r="C1189" i="4"/>
  <c r="D1189" i="4"/>
  <c r="C1190" i="4"/>
  <c r="D1190" i="4"/>
  <c r="C1191" i="4"/>
  <c r="D1191" i="4"/>
  <c r="C1192" i="4"/>
  <c r="D1192" i="4"/>
  <c r="C1193" i="4"/>
  <c r="D1193" i="4"/>
  <c r="C1194" i="4"/>
  <c r="D1194" i="4"/>
  <c r="C1195" i="4"/>
  <c r="D1195" i="4"/>
  <c r="C1196" i="4"/>
  <c r="D1196" i="4"/>
  <c r="C1197" i="4"/>
  <c r="D1197" i="4"/>
  <c r="C1198" i="4"/>
  <c r="D1198" i="4"/>
  <c r="D1129" i="4"/>
  <c r="C1129" i="4"/>
  <c r="C906" i="4"/>
  <c r="D906" i="4"/>
  <c r="C907" i="4"/>
  <c r="D907" i="4"/>
  <c r="C908" i="4"/>
  <c r="D908" i="4"/>
  <c r="C909" i="4"/>
  <c r="D909" i="4"/>
  <c r="C910" i="4"/>
  <c r="D910" i="4"/>
  <c r="C911" i="4"/>
  <c r="D911" i="4"/>
  <c r="C912" i="4"/>
  <c r="D912" i="4"/>
  <c r="C913" i="4"/>
  <c r="D913" i="4"/>
  <c r="C914" i="4"/>
  <c r="D914" i="4"/>
  <c r="C915" i="4"/>
  <c r="D915" i="4"/>
  <c r="C916" i="4"/>
  <c r="D916" i="4"/>
  <c r="C917" i="4"/>
  <c r="D917" i="4"/>
  <c r="C918" i="4"/>
  <c r="D918" i="4"/>
  <c r="C919" i="4"/>
  <c r="D919" i="4"/>
  <c r="C920" i="4"/>
  <c r="D920" i="4"/>
  <c r="C921" i="4"/>
  <c r="D921" i="4"/>
  <c r="C922" i="4"/>
  <c r="D922" i="4"/>
  <c r="C923" i="4"/>
  <c r="D923" i="4"/>
  <c r="C924" i="4"/>
  <c r="D924" i="4"/>
  <c r="C925" i="4"/>
  <c r="D925" i="4"/>
  <c r="C926" i="4"/>
  <c r="D926" i="4"/>
  <c r="C927" i="4"/>
  <c r="D927" i="4"/>
  <c r="C928" i="4"/>
  <c r="D928" i="4"/>
  <c r="C929" i="4"/>
  <c r="D929" i="4"/>
  <c r="C930" i="4"/>
  <c r="D930" i="4"/>
  <c r="C931" i="4"/>
  <c r="D931" i="4"/>
  <c r="C932" i="4"/>
  <c r="D932" i="4"/>
  <c r="C933" i="4"/>
  <c r="D933" i="4"/>
  <c r="C934" i="4"/>
  <c r="D934" i="4"/>
  <c r="C935" i="4"/>
  <c r="D935" i="4"/>
  <c r="C936" i="4"/>
  <c r="D936" i="4"/>
  <c r="C937" i="4"/>
  <c r="D937" i="4"/>
  <c r="C938" i="4"/>
  <c r="D938" i="4"/>
  <c r="C939" i="4"/>
  <c r="D939" i="4"/>
  <c r="C940" i="4"/>
  <c r="D940" i="4"/>
  <c r="C941" i="4"/>
  <c r="D941" i="4"/>
  <c r="C942" i="4"/>
  <c r="D942" i="4"/>
  <c r="C943" i="4"/>
  <c r="D943" i="4"/>
  <c r="C944" i="4"/>
  <c r="D944" i="4"/>
  <c r="C945" i="4"/>
  <c r="D945" i="4"/>
  <c r="C946" i="4"/>
  <c r="D946" i="4"/>
  <c r="C947" i="4"/>
  <c r="D947" i="4"/>
  <c r="C948" i="4"/>
  <c r="D948" i="4"/>
  <c r="C949" i="4"/>
  <c r="D949" i="4"/>
  <c r="C950" i="4"/>
  <c r="D950" i="4"/>
  <c r="C951" i="4"/>
  <c r="D951" i="4"/>
  <c r="C952" i="4"/>
  <c r="D952" i="4"/>
  <c r="C953" i="4"/>
  <c r="D953" i="4"/>
  <c r="C954" i="4"/>
  <c r="D954" i="4"/>
  <c r="C955" i="4"/>
  <c r="D955" i="4"/>
  <c r="C956" i="4"/>
  <c r="D956" i="4"/>
  <c r="C957" i="4"/>
  <c r="D957" i="4"/>
  <c r="C958" i="4"/>
  <c r="D958" i="4"/>
  <c r="C959" i="4"/>
  <c r="D959" i="4"/>
  <c r="C960" i="4"/>
  <c r="D960" i="4"/>
  <c r="C961" i="4"/>
  <c r="D961" i="4"/>
  <c r="C962" i="4"/>
  <c r="D962" i="4"/>
  <c r="C963" i="4"/>
  <c r="D963" i="4"/>
  <c r="C964" i="4"/>
  <c r="D964" i="4"/>
  <c r="C965" i="4"/>
  <c r="D965" i="4"/>
  <c r="C966" i="4"/>
  <c r="D966" i="4"/>
  <c r="C967" i="4"/>
  <c r="D967" i="4"/>
  <c r="C968" i="4"/>
  <c r="D968" i="4"/>
  <c r="C969" i="4"/>
  <c r="D969" i="4"/>
  <c r="C970" i="4"/>
  <c r="D970" i="4"/>
  <c r="C971" i="4"/>
  <c r="D971" i="4"/>
  <c r="C972" i="4"/>
  <c r="D972" i="4"/>
  <c r="C973" i="4"/>
  <c r="D973" i="4"/>
  <c r="C974" i="4"/>
  <c r="D974" i="4"/>
  <c r="D905" i="4"/>
  <c r="C905" i="4"/>
  <c r="I306" i="4"/>
  <c r="J306" i="4"/>
  <c r="K306" i="4"/>
  <c r="L306" i="4"/>
  <c r="M306" i="4"/>
  <c r="I307" i="4"/>
  <c r="J307" i="4"/>
  <c r="K307" i="4"/>
  <c r="L307" i="4"/>
  <c r="M307" i="4"/>
  <c r="I308" i="4"/>
  <c r="J308" i="4"/>
  <c r="K308" i="4"/>
  <c r="L308" i="4"/>
  <c r="M308" i="4"/>
  <c r="I309" i="4"/>
  <c r="J309" i="4"/>
  <c r="K309" i="4"/>
  <c r="L309" i="4"/>
  <c r="M309" i="4"/>
  <c r="I310" i="4"/>
  <c r="J310" i="4"/>
  <c r="K310" i="4"/>
  <c r="L310" i="4"/>
  <c r="M310" i="4"/>
  <c r="I311" i="4"/>
  <c r="J311" i="4"/>
  <c r="K311" i="4"/>
  <c r="L311" i="4"/>
  <c r="M311" i="4"/>
  <c r="I312" i="4"/>
  <c r="J312" i="4"/>
  <c r="K312" i="4"/>
  <c r="L312" i="4"/>
  <c r="M312" i="4"/>
  <c r="I313" i="4"/>
  <c r="J313" i="4"/>
  <c r="K313" i="4"/>
  <c r="L313" i="4"/>
  <c r="M313" i="4"/>
  <c r="I314" i="4"/>
  <c r="J314" i="4"/>
  <c r="K314" i="4"/>
  <c r="L314" i="4"/>
  <c r="M314" i="4"/>
  <c r="I315" i="4"/>
  <c r="J315" i="4"/>
  <c r="K315" i="4"/>
  <c r="L315" i="4"/>
  <c r="M315" i="4"/>
  <c r="I316" i="4"/>
  <c r="J316" i="4"/>
  <c r="K316" i="4"/>
  <c r="L316" i="4"/>
  <c r="M316" i="4"/>
  <c r="I317" i="4"/>
  <c r="J317" i="4"/>
  <c r="K317" i="4"/>
  <c r="L317" i="4"/>
  <c r="M317" i="4"/>
  <c r="I318" i="4"/>
  <c r="J318" i="4"/>
  <c r="K318" i="4"/>
  <c r="L318" i="4"/>
  <c r="M318" i="4"/>
  <c r="I319" i="4"/>
  <c r="J319" i="4"/>
  <c r="K319" i="4"/>
  <c r="L319" i="4"/>
  <c r="M319" i="4"/>
  <c r="I320" i="4"/>
  <c r="J320" i="4"/>
  <c r="K320" i="4"/>
  <c r="L320" i="4"/>
  <c r="M320" i="4"/>
  <c r="I321" i="4"/>
  <c r="J321" i="4"/>
  <c r="K321" i="4"/>
  <c r="L321" i="4"/>
  <c r="M321" i="4"/>
  <c r="I322" i="4"/>
  <c r="J322" i="4"/>
  <c r="K322" i="4"/>
  <c r="L322" i="4"/>
  <c r="M322" i="4"/>
  <c r="I323" i="4"/>
  <c r="J323" i="4"/>
  <c r="K323" i="4"/>
  <c r="L323" i="4"/>
  <c r="M323" i="4"/>
  <c r="I324" i="4"/>
  <c r="J324" i="4"/>
  <c r="K324" i="4"/>
  <c r="L324" i="4"/>
  <c r="M324" i="4"/>
  <c r="I325" i="4"/>
  <c r="J325" i="4"/>
  <c r="K325" i="4"/>
  <c r="L325" i="4"/>
  <c r="M325" i="4"/>
  <c r="I326" i="4"/>
  <c r="J326" i="4"/>
  <c r="K326" i="4"/>
  <c r="L326" i="4"/>
  <c r="M326" i="4"/>
  <c r="I327" i="4"/>
  <c r="J327" i="4"/>
  <c r="K327" i="4"/>
  <c r="L327" i="4"/>
  <c r="M327" i="4"/>
  <c r="I328" i="4"/>
  <c r="J328" i="4"/>
  <c r="K328" i="4"/>
  <c r="L328" i="4"/>
  <c r="M328" i="4"/>
  <c r="I329" i="4"/>
  <c r="J329" i="4"/>
  <c r="K329" i="4"/>
  <c r="L329" i="4"/>
  <c r="M329" i="4"/>
  <c r="I330" i="4"/>
  <c r="J330" i="4"/>
  <c r="K330" i="4"/>
  <c r="L330" i="4"/>
  <c r="M330" i="4"/>
  <c r="I331" i="4"/>
  <c r="J331" i="4"/>
  <c r="K331" i="4"/>
  <c r="L331" i="4"/>
  <c r="M331" i="4"/>
  <c r="I332" i="4"/>
  <c r="J332" i="4"/>
  <c r="K332" i="4"/>
  <c r="L332" i="4"/>
  <c r="M332" i="4"/>
  <c r="I333" i="4"/>
  <c r="J333" i="4"/>
  <c r="K333" i="4"/>
  <c r="L333" i="4"/>
  <c r="M333" i="4"/>
  <c r="I334" i="4"/>
  <c r="J334" i="4"/>
  <c r="K334" i="4"/>
  <c r="L334" i="4"/>
  <c r="M334" i="4"/>
  <c r="I335" i="4"/>
  <c r="J335" i="4"/>
  <c r="K335" i="4"/>
  <c r="L335" i="4"/>
  <c r="M335" i="4"/>
  <c r="I336" i="4"/>
  <c r="J336" i="4"/>
  <c r="K336" i="4"/>
  <c r="L336" i="4"/>
  <c r="M336" i="4"/>
  <c r="I337" i="4"/>
  <c r="J337" i="4"/>
  <c r="K337" i="4"/>
  <c r="L337" i="4"/>
  <c r="M337" i="4"/>
  <c r="I338" i="4"/>
  <c r="J338" i="4"/>
  <c r="K338" i="4"/>
  <c r="L338" i="4"/>
  <c r="M338" i="4"/>
  <c r="I339" i="4"/>
  <c r="J339" i="4"/>
  <c r="K339" i="4"/>
  <c r="L339" i="4"/>
  <c r="M339" i="4"/>
  <c r="I340" i="4"/>
  <c r="J340" i="4"/>
  <c r="K340" i="4"/>
  <c r="L340" i="4"/>
  <c r="M340" i="4"/>
  <c r="I341" i="4"/>
  <c r="J341" i="4"/>
  <c r="K341" i="4"/>
  <c r="L341" i="4"/>
  <c r="M341" i="4"/>
  <c r="I342" i="4"/>
  <c r="J342" i="4"/>
  <c r="K342" i="4"/>
  <c r="L342" i="4"/>
  <c r="M342" i="4"/>
  <c r="I343" i="4"/>
  <c r="J343" i="4"/>
  <c r="K343" i="4"/>
  <c r="L343" i="4"/>
  <c r="M343" i="4"/>
  <c r="I344" i="4"/>
  <c r="J344" i="4"/>
  <c r="K344" i="4"/>
  <c r="L344" i="4"/>
  <c r="M344" i="4"/>
  <c r="I345" i="4"/>
  <c r="J345" i="4"/>
  <c r="K345" i="4"/>
  <c r="L345" i="4"/>
  <c r="M345" i="4"/>
  <c r="I346" i="4"/>
  <c r="J346" i="4"/>
  <c r="K346" i="4"/>
  <c r="L346" i="4"/>
  <c r="M346" i="4"/>
  <c r="I347" i="4"/>
  <c r="J347" i="4"/>
  <c r="K347" i="4"/>
  <c r="L347" i="4"/>
  <c r="M347" i="4"/>
  <c r="I348" i="4"/>
  <c r="J348" i="4"/>
  <c r="K348" i="4"/>
  <c r="L348" i="4"/>
  <c r="M348" i="4"/>
  <c r="I349" i="4"/>
  <c r="J349" i="4"/>
  <c r="K349" i="4"/>
  <c r="L349" i="4"/>
  <c r="M349" i="4"/>
  <c r="I350" i="4"/>
  <c r="J350" i="4"/>
  <c r="K350" i="4"/>
  <c r="L350" i="4"/>
  <c r="M350" i="4"/>
  <c r="I351" i="4"/>
  <c r="J351" i="4"/>
  <c r="K351" i="4"/>
  <c r="L351" i="4"/>
  <c r="M351" i="4"/>
  <c r="I352" i="4"/>
  <c r="J352" i="4"/>
  <c r="K352" i="4"/>
  <c r="L352" i="4"/>
  <c r="M352" i="4"/>
  <c r="I353" i="4"/>
  <c r="J353" i="4"/>
  <c r="K353" i="4"/>
  <c r="L353" i="4"/>
  <c r="M353" i="4"/>
  <c r="I354" i="4"/>
  <c r="J354" i="4"/>
  <c r="K354" i="4"/>
  <c r="L354" i="4"/>
  <c r="M354" i="4"/>
  <c r="I355" i="4"/>
  <c r="J355" i="4"/>
  <c r="K355" i="4"/>
  <c r="L355" i="4"/>
  <c r="M355" i="4"/>
  <c r="I356" i="4"/>
  <c r="J356" i="4"/>
  <c r="K356" i="4"/>
  <c r="L356" i="4"/>
  <c r="M356" i="4"/>
  <c r="I357" i="4"/>
  <c r="J357" i="4"/>
  <c r="K357" i="4"/>
  <c r="L357" i="4"/>
  <c r="M357" i="4"/>
  <c r="I358" i="4"/>
  <c r="J358" i="4"/>
  <c r="K358" i="4"/>
  <c r="L358" i="4"/>
  <c r="M358" i="4"/>
  <c r="I359" i="4"/>
  <c r="J359" i="4"/>
  <c r="K359" i="4"/>
  <c r="L359" i="4"/>
  <c r="M359" i="4"/>
  <c r="I360" i="4"/>
  <c r="J360" i="4"/>
  <c r="K360" i="4"/>
  <c r="L360" i="4"/>
  <c r="M360" i="4"/>
  <c r="I361" i="4"/>
  <c r="J361" i="4"/>
  <c r="K361" i="4"/>
  <c r="L361" i="4"/>
  <c r="M361" i="4"/>
  <c r="I362" i="4"/>
  <c r="J362" i="4"/>
  <c r="K362" i="4"/>
  <c r="L362" i="4"/>
  <c r="M362" i="4"/>
  <c r="I363" i="4"/>
  <c r="J363" i="4"/>
  <c r="K363" i="4"/>
  <c r="L363" i="4"/>
  <c r="M363" i="4"/>
  <c r="I364" i="4"/>
  <c r="J364" i="4"/>
  <c r="K364" i="4"/>
  <c r="L364" i="4"/>
  <c r="M364" i="4"/>
  <c r="I365" i="4"/>
  <c r="J365" i="4"/>
  <c r="K365" i="4"/>
  <c r="L365" i="4"/>
  <c r="M365" i="4"/>
  <c r="I366" i="4"/>
  <c r="J366" i="4"/>
  <c r="K366" i="4"/>
  <c r="L366" i="4"/>
  <c r="M366" i="4"/>
  <c r="I367" i="4"/>
  <c r="J367" i="4"/>
  <c r="K367" i="4"/>
  <c r="L367" i="4"/>
  <c r="M367" i="4"/>
  <c r="I368" i="4"/>
  <c r="J368" i="4"/>
  <c r="K368" i="4"/>
  <c r="L368" i="4"/>
  <c r="M368" i="4"/>
  <c r="I369" i="4"/>
  <c r="J369" i="4"/>
  <c r="K369" i="4"/>
  <c r="L369" i="4"/>
  <c r="M369" i="4"/>
  <c r="I370" i="4"/>
  <c r="J370" i="4"/>
  <c r="K370" i="4"/>
  <c r="L370" i="4"/>
  <c r="M370" i="4"/>
  <c r="I371" i="4"/>
  <c r="J371" i="4"/>
  <c r="K371" i="4"/>
  <c r="L371" i="4"/>
  <c r="M371" i="4"/>
  <c r="I372" i="4"/>
  <c r="J372" i="4"/>
  <c r="K372" i="4"/>
  <c r="L372" i="4"/>
  <c r="M372" i="4"/>
  <c r="I373" i="4"/>
  <c r="J373" i="4"/>
  <c r="K373" i="4"/>
  <c r="L373" i="4"/>
  <c r="M373" i="4"/>
  <c r="I374" i="4"/>
  <c r="J374" i="4"/>
  <c r="K374" i="4"/>
  <c r="L374" i="4"/>
  <c r="M374" i="4"/>
  <c r="J305" i="4"/>
  <c r="K305" i="4"/>
  <c r="L305" i="4"/>
  <c r="M305" i="4"/>
  <c r="I305" i="4"/>
  <c r="I156" i="4"/>
  <c r="J156" i="4"/>
  <c r="K156" i="4"/>
  <c r="L156" i="4"/>
  <c r="M156" i="4"/>
  <c r="I157" i="4"/>
  <c r="J157" i="4"/>
  <c r="K157" i="4"/>
  <c r="L157" i="4"/>
  <c r="M157" i="4"/>
  <c r="I158" i="4"/>
  <c r="J158" i="4"/>
  <c r="K158" i="4"/>
  <c r="L158" i="4"/>
  <c r="M158" i="4"/>
  <c r="I159" i="4"/>
  <c r="J159" i="4"/>
  <c r="K159" i="4"/>
  <c r="L159" i="4"/>
  <c r="M159" i="4"/>
  <c r="I160" i="4"/>
  <c r="J160" i="4"/>
  <c r="K160" i="4"/>
  <c r="L160" i="4"/>
  <c r="M160" i="4"/>
  <c r="I161" i="4"/>
  <c r="J161" i="4"/>
  <c r="K161" i="4"/>
  <c r="L161" i="4"/>
  <c r="M161" i="4"/>
  <c r="I162" i="4"/>
  <c r="J162" i="4"/>
  <c r="K162" i="4"/>
  <c r="L162" i="4"/>
  <c r="M162" i="4"/>
  <c r="I163" i="4"/>
  <c r="J163" i="4"/>
  <c r="K163" i="4"/>
  <c r="L163" i="4"/>
  <c r="M163" i="4"/>
  <c r="I164" i="4"/>
  <c r="J164" i="4"/>
  <c r="K164" i="4"/>
  <c r="L164" i="4"/>
  <c r="M164" i="4"/>
  <c r="I165" i="4"/>
  <c r="J165" i="4"/>
  <c r="K165" i="4"/>
  <c r="L165" i="4"/>
  <c r="M165" i="4"/>
  <c r="I166" i="4"/>
  <c r="J166" i="4"/>
  <c r="K166" i="4"/>
  <c r="L166" i="4"/>
  <c r="M166" i="4"/>
  <c r="I167" i="4"/>
  <c r="J167" i="4"/>
  <c r="K167" i="4"/>
  <c r="L167" i="4"/>
  <c r="M167" i="4"/>
  <c r="I168" i="4"/>
  <c r="J168" i="4"/>
  <c r="K168" i="4"/>
  <c r="L168" i="4"/>
  <c r="M168" i="4"/>
  <c r="I169" i="4"/>
  <c r="J169" i="4"/>
  <c r="K169" i="4"/>
  <c r="L169" i="4"/>
  <c r="M169" i="4"/>
  <c r="I170" i="4"/>
  <c r="J170" i="4"/>
  <c r="K170" i="4"/>
  <c r="L170" i="4"/>
  <c r="M170" i="4"/>
  <c r="I171" i="4"/>
  <c r="J171" i="4"/>
  <c r="K171" i="4"/>
  <c r="L171" i="4"/>
  <c r="M171" i="4"/>
  <c r="I172" i="4"/>
  <c r="J172" i="4"/>
  <c r="K172" i="4"/>
  <c r="L172" i="4"/>
  <c r="M172" i="4"/>
  <c r="I173" i="4"/>
  <c r="J173" i="4"/>
  <c r="K173" i="4"/>
  <c r="L173" i="4"/>
  <c r="M173" i="4"/>
  <c r="I174" i="4"/>
  <c r="J174" i="4"/>
  <c r="K174" i="4"/>
  <c r="L174" i="4"/>
  <c r="M174" i="4"/>
  <c r="I175" i="4"/>
  <c r="J175" i="4"/>
  <c r="K175" i="4"/>
  <c r="L175" i="4"/>
  <c r="M175" i="4"/>
  <c r="I176" i="4"/>
  <c r="J176" i="4"/>
  <c r="K176" i="4"/>
  <c r="L176" i="4"/>
  <c r="M176" i="4"/>
  <c r="I177" i="4"/>
  <c r="J177" i="4"/>
  <c r="K177" i="4"/>
  <c r="L177" i="4"/>
  <c r="M177" i="4"/>
  <c r="I178" i="4"/>
  <c r="J178" i="4"/>
  <c r="K178" i="4"/>
  <c r="L178" i="4"/>
  <c r="M178" i="4"/>
  <c r="I179" i="4"/>
  <c r="J179" i="4"/>
  <c r="K179" i="4"/>
  <c r="L179" i="4"/>
  <c r="M179" i="4"/>
  <c r="I180" i="4"/>
  <c r="J180" i="4"/>
  <c r="K180" i="4"/>
  <c r="L180" i="4"/>
  <c r="M180" i="4"/>
  <c r="I181" i="4"/>
  <c r="J181" i="4"/>
  <c r="K181" i="4"/>
  <c r="L181" i="4"/>
  <c r="M181" i="4"/>
  <c r="I182" i="4"/>
  <c r="J182" i="4"/>
  <c r="K182" i="4"/>
  <c r="L182" i="4"/>
  <c r="M182" i="4"/>
  <c r="I183" i="4"/>
  <c r="J183" i="4"/>
  <c r="K183" i="4"/>
  <c r="L183" i="4"/>
  <c r="M183" i="4"/>
  <c r="I184" i="4"/>
  <c r="J184" i="4"/>
  <c r="K184" i="4"/>
  <c r="L184" i="4"/>
  <c r="M184" i="4"/>
  <c r="I185" i="4"/>
  <c r="J185" i="4"/>
  <c r="K185" i="4"/>
  <c r="L185" i="4"/>
  <c r="M185" i="4"/>
  <c r="I186" i="4"/>
  <c r="J186" i="4"/>
  <c r="K186" i="4"/>
  <c r="L186" i="4"/>
  <c r="M186" i="4"/>
  <c r="I187" i="4"/>
  <c r="J187" i="4"/>
  <c r="K187" i="4"/>
  <c r="L187" i="4"/>
  <c r="M187" i="4"/>
  <c r="I188" i="4"/>
  <c r="J188" i="4"/>
  <c r="K188" i="4"/>
  <c r="L188" i="4"/>
  <c r="M188" i="4"/>
  <c r="I189" i="4"/>
  <c r="J189" i="4"/>
  <c r="K189" i="4"/>
  <c r="L189" i="4"/>
  <c r="M189" i="4"/>
  <c r="I190" i="4"/>
  <c r="J190" i="4"/>
  <c r="K190" i="4"/>
  <c r="L190" i="4"/>
  <c r="M190" i="4"/>
  <c r="I191" i="4"/>
  <c r="J191" i="4"/>
  <c r="K191" i="4"/>
  <c r="L191" i="4"/>
  <c r="M191" i="4"/>
  <c r="I192" i="4"/>
  <c r="J192" i="4"/>
  <c r="K192" i="4"/>
  <c r="L192" i="4"/>
  <c r="M192" i="4"/>
  <c r="I193" i="4"/>
  <c r="J193" i="4"/>
  <c r="K193" i="4"/>
  <c r="L193" i="4"/>
  <c r="M193" i="4"/>
  <c r="I194" i="4"/>
  <c r="J194" i="4"/>
  <c r="K194" i="4"/>
  <c r="L194" i="4"/>
  <c r="M194" i="4"/>
  <c r="I195" i="4"/>
  <c r="J195" i="4"/>
  <c r="K195" i="4"/>
  <c r="L195" i="4"/>
  <c r="M195" i="4"/>
  <c r="I196" i="4"/>
  <c r="J196" i="4"/>
  <c r="K196" i="4"/>
  <c r="L196" i="4"/>
  <c r="M196" i="4"/>
  <c r="I197" i="4"/>
  <c r="J197" i="4"/>
  <c r="K197" i="4"/>
  <c r="L197" i="4"/>
  <c r="M197" i="4"/>
  <c r="I198" i="4"/>
  <c r="J198" i="4"/>
  <c r="K198" i="4"/>
  <c r="L198" i="4"/>
  <c r="M198" i="4"/>
  <c r="I199" i="4"/>
  <c r="J199" i="4"/>
  <c r="K199" i="4"/>
  <c r="L199" i="4"/>
  <c r="M199" i="4"/>
  <c r="I200" i="4"/>
  <c r="J200" i="4"/>
  <c r="K200" i="4"/>
  <c r="L200" i="4"/>
  <c r="M200" i="4"/>
  <c r="I201" i="4"/>
  <c r="J201" i="4"/>
  <c r="K201" i="4"/>
  <c r="L201" i="4"/>
  <c r="M201" i="4"/>
  <c r="I202" i="4"/>
  <c r="J202" i="4"/>
  <c r="K202" i="4"/>
  <c r="L202" i="4"/>
  <c r="M202" i="4"/>
  <c r="I203" i="4"/>
  <c r="J203" i="4"/>
  <c r="K203" i="4"/>
  <c r="L203" i="4"/>
  <c r="M203" i="4"/>
  <c r="I204" i="4"/>
  <c r="J204" i="4"/>
  <c r="K204" i="4"/>
  <c r="L204" i="4"/>
  <c r="M204" i="4"/>
  <c r="I205" i="4"/>
  <c r="J205" i="4"/>
  <c r="K205" i="4"/>
  <c r="L205" i="4"/>
  <c r="M205" i="4"/>
  <c r="I206" i="4"/>
  <c r="J206" i="4"/>
  <c r="K206" i="4"/>
  <c r="L206" i="4"/>
  <c r="M206" i="4"/>
  <c r="I207" i="4"/>
  <c r="J207" i="4"/>
  <c r="K207" i="4"/>
  <c r="L207" i="4"/>
  <c r="M207" i="4"/>
  <c r="I208" i="4"/>
  <c r="J208" i="4"/>
  <c r="K208" i="4"/>
  <c r="L208" i="4"/>
  <c r="M208" i="4"/>
  <c r="I209" i="4"/>
  <c r="J209" i="4"/>
  <c r="K209" i="4"/>
  <c r="L209" i="4"/>
  <c r="M209" i="4"/>
  <c r="I210" i="4"/>
  <c r="J210" i="4"/>
  <c r="K210" i="4"/>
  <c r="L210" i="4"/>
  <c r="M210" i="4"/>
  <c r="I211" i="4"/>
  <c r="J211" i="4"/>
  <c r="K211" i="4"/>
  <c r="L211" i="4"/>
  <c r="M211" i="4"/>
  <c r="I212" i="4"/>
  <c r="J212" i="4"/>
  <c r="K212" i="4"/>
  <c r="L212" i="4"/>
  <c r="M212" i="4"/>
  <c r="I213" i="4"/>
  <c r="J213" i="4"/>
  <c r="K213" i="4"/>
  <c r="L213" i="4"/>
  <c r="M213" i="4"/>
  <c r="I214" i="4"/>
  <c r="J214" i="4"/>
  <c r="K214" i="4"/>
  <c r="L214" i="4"/>
  <c r="M214" i="4"/>
  <c r="I215" i="4"/>
  <c r="J215" i="4"/>
  <c r="K215" i="4"/>
  <c r="L215" i="4"/>
  <c r="M215" i="4"/>
  <c r="I216" i="4"/>
  <c r="J216" i="4"/>
  <c r="K216" i="4"/>
  <c r="L216" i="4"/>
  <c r="M216" i="4"/>
  <c r="I217" i="4"/>
  <c r="J217" i="4"/>
  <c r="K217" i="4"/>
  <c r="L217" i="4"/>
  <c r="M217" i="4"/>
  <c r="I218" i="4"/>
  <c r="J218" i="4"/>
  <c r="K218" i="4"/>
  <c r="L218" i="4"/>
  <c r="M218" i="4"/>
  <c r="I219" i="4"/>
  <c r="J219" i="4"/>
  <c r="K219" i="4"/>
  <c r="L219" i="4"/>
  <c r="M219" i="4"/>
  <c r="I220" i="4"/>
  <c r="J220" i="4"/>
  <c r="K220" i="4"/>
  <c r="L220" i="4"/>
  <c r="M220" i="4"/>
  <c r="I221" i="4"/>
  <c r="J221" i="4"/>
  <c r="K221" i="4"/>
  <c r="L221" i="4"/>
  <c r="M221" i="4"/>
  <c r="I222" i="4"/>
  <c r="J222" i="4"/>
  <c r="K222" i="4"/>
  <c r="L222" i="4"/>
  <c r="M222" i="4"/>
  <c r="I223" i="4"/>
  <c r="J223" i="4"/>
  <c r="K223" i="4"/>
  <c r="L223" i="4"/>
  <c r="M223" i="4"/>
  <c r="I224" i="4"/>
  <c r="J224" i="4"/>
  <c r="K224" i="4"/>
  <c r="L224" i="4"/>
  <c r="M224" i="4"/>
  <c r="J155" i="4"/>
  <c r="K155" i="4"/>
  <c r="L155" i="4"/>
  <c r="M155" i="4"/>
  <c r="I155" i="4"/>
  <c r="F20" i="21"/>
  <c r="F20" i="17"/>
  <c r="F22" i="16"/>
  <c r="F21" i="18"/>
  <c r="G25" i="15"/>
  <c r="K4" i="23"/>
  <c r="E507" i="23"/>
  <c r="K3" i="23"/>
  <c r="K2" i="23"/>
  <c r="G447" i="23"/>
  <c r="G1121" i="23"/>
  <c r="K2" i="22"/>
  <c r="C86" i="22"/>
  <c r="K4" i="22"/>
  <c r="K3" i="22"/>
  <c r="F422" i="22"/>
  <c r="F1096" i="22"/>
  <c r="C80" i="23"/>
  <c r="G80" i="23"/>
  <c r="F81" i="23"/>
  <c r="E82" i="23"/>
  <c r="D83" i="23"/>
  <c r="C84" i="23"/>
  <c r="G84" i="23"/>
  <c r="F85" i="23"/>
  <c r="E86" i="23"/>
  <c r="D87" i="23"/>
  <c r="C88" i="23"/>
  <c r="G88" i="23"/>
  <c r="F89" i="23"/>
  <c r="E90" i="23"/>
  <c r="D91" i="23"/>
  <c r="C92" i="23"/>
  <c r="G92" i="23"/>
  <c r="F93" i="23"/>
  <c r="E94" i="23"/>
  <c r="D95" i="23"/>
  <c r="C96" i="23"/>
  <c r="G96" i="23"/>
  <c r="F97" i="23"/>
  <c r="E98" i="23"/>
  <c r="D99" i="23"/>
  <c r="C100" i="23"/>
  <c r="G100" i="23"/>
  <c r="F101" i="23"/>
  <c r="E102" i="23"/>
  <c r="D103" i="23"/>
  <c r="C104" i="23"/>
  <c r="G104" i="23"/>
  <c r="F105" i="23"/>
  <c r="E106" i="23"/>
  <c r="D107" i="23"/>
  <c r="C108" i="23"/>
  <c r="G108" i="23"/>
  <c r="F109" i="23"/>
  <c r="E110" i="23"/>
  <c r="D111" i="23"/>
  <c r="C112" i="23"/>
  <c r="G112" i="23"/>
  <c r="F113" i="23"/>
  <c r="E114" i="23"/>
  <c r="D115" i="23"/>
  <c r="C116" i="23"/>
  <c r="G116" i="23"/>
  <c r="F117" i="23"/>
  <c r="E118" i="23"/>
  <c r="D119" i="23"/>
  <c r="C120" i="23"/>
  <c r="G120" i="23"/>
  <c r="F121" i="23"/>
  <c r="E122" i="23"/>
  <c r="D123" i="23"/>
  <c r="C124" i="23"/>
  <c r="G124" i="23"/>
  <c r="F125" i="23"/>
  <c r="E126" i="23"/>
  <c r="D127" i="23"/>
  <c r="C128" i="23"/>
  <c r="G128" i="23"/>
  <c r="F129" i="23"/>
  <c r="E130" i="23"/>
  <c r="D131" i="23"/>
  <c r="C132" i="23"/>
  <c r="G132" i="23"/>
  <c r="F133" i="23"/>
  <c r="E134" i="23"/>
  <c r="D135" i="23"/>
  <c r="C136" i="23"/>
  <c r="G136" i="23"/>
  <c r="F137" i="23"/>
  <c r="E138" i="23"/>
  <c r="D139" i="23"/>
  <c r="C140" i="23"/>
  <c r="G140" i="23"/>
  <c r="F141" i="23"/>
  <c r="E142" i="23"/>
  <c r="D143" i="23"/>
  <c r="C144" i="23"/>
  <c r="G144" i="23"/>
  <c r="F145" i="23"/>
  <c r="E146" i="23"/>
  <c r="D147" i="23"/>
  <c r="C148" i="23"/>
  <c r="G148" i="23"/>
  <c r="F149" i="23"/>
  <c r="E229" i="23"/>
  <c r="D230" i="23"/>
  <c r="C231" i="23"/>
  <c r="G231" i="23"/>
  <c r="F232" i="23"/>
  <c r="E233" i="23"/>
  <c r="D234" i="23"/>
  <c r="C235" i="23"/>
  <c r="G235" i="23"/>
  <c r="F236" i="23"/>
  <c r="E237" i="23"/>
  <c r="D238" i="23"/>
  <c r="C239" i="23"/>
  <c r="G239" i="23"/>
  <c r="F240" i="23"/>
  <c r="E241" i="23"/>
  <c r="D242" i="23"/>
  <c r="C243" i="23"/>
  <c r="G243" i="23"/>
  <c r="F244" i="23"/>
  <c r="E245" i="23"/>
  <c r="D246" i="23"/>
  <c r="C247" i="23"/>
  <c r="G247" i="23"/>
  <c r="F248" i="23"/>
  <c r="E249" i="23"/>
  <c r="D250" i="23"/>
  <c r="C251" i="23"/>
  <c r="G251" i="23"/>
  <c r="F252" i="23"/>
  <c r="E253" i="23"/>
  <c r="D254" i="23"/>
  <c r="C255" i="23"/>
  <c r="G255" i="23"/>
  <c r="F256" i="23"/>
  <c r="E257" i="23"/>
  <c r="D258" i="23"/>
  <c r="C259" i="23"/>
  <c r="G259" i="23"/>
  <c r="F260" i="23"/>
  <c r="E261" i="23"/>
  <c r="D262" i="23"/>
  <c r="C263" i="23"/>
  <c r="G263" i="23"/>
  <c r="F264" i="23"/>
  <c r="E265" i="23"/>
  <c r="D266" i="23"/>
  <c r="C267" i="23"/>
  <c r="G267" i="23"/>
  <c r="F268" i="23"/>
  <c r="E269" i="23"/>
  <c r="D270" i="23"/>
  <c r="C271" i="23"/>
  <c r="G271" i="23"/>
  <c r="F272" i="23"/>
  <c r="E273" i="23"/>
  <c r="D274" i="23"/>
  <c r="C275" i="23"/>
  <c r="G275" i="23"/>
  <c r="F276" i="23"/>
  <c r="E277" i="23"/>
  <c r="D278" i="23"/>
  <c r="C279" i="23"/>
  <c r="G279" i="23"/>
  <c r="F280" i="23"/>
  <c r="E281" i="23"/>
  <c r="D282" i="23"/>
  <c r="C283" i="23"/>
  <c r="G283" i="23"/>
  <c r="F284" i="23"/>
  <c r="E285" i="23"/>
  <c r="E286" i="23"/>
  <c r="E287" i="23"/>
  <c r="F288" i="23"/>
  <c r="F289" i="23"/>
  <c r="C291" i="23"/>
  <c r="F292" i="23"/>
  <c r="D294" i="23"/>
  <c r="G295" i="23"/>
  <c r="E297" i="23"/>
  <c r="C379" i="23"/>
  <c r="F380" i="23"/>
  <c r="F1054" i="23"/>
  <c r="D382" i="23"/>
  <c r="G383" i="23"/>
  <c r="G1057" i="23"/>
  <c r="E385" i="23"/>
  <c r="C387" i="23"/>
  <c r="F388" i="23"/>
  <c r="F1062" i="23"/>
  <c r="D390" i="23"/>
  <c r="G391" i="23"/>
  <c r="G1065" i="23"/>
  <c r="E393" i="23"/>
  <c r="C395" i="23"/>
  <c r="F396" i="23"/>
  <c r="F1070" i="23"/>
  <c r="D398" i="23"/>
  <c r="G399" i="23"/>
  <c r="G1073" i="23"/>
  <c r="E401" i="23"/>
  <c r="C403" i="23"/>
  <c r="F404" i="23"/>
  <c r="F1078" i="23"/>
  <c r="D406" i="23"/>
  <c r="G407" i="23"/>
  <c r="G1081" i="23"/>
  <c r="E409" i="23"/>
  <c r="C411" i="23"/>
  <c r="F412" i="23"/>
  <c r="F1086" i="23"/>
  <c r="D414" i="23"/>
  <c r="G415" i="23"/>
  <c r="G1089" i="23"/>
  <c r="E417" i="23"/>
  <c r="C419" i="23"/>
  <c r="F420" i="23"/>
  <c r="F1094" i="23"/>
  <c r="D422" i="23"/>
  <c r="G423" i="23"/>
  <c r="G1097" i="23"/>
  <c r="E425" i="23"/>
  <c r="C427" i="23"/>
  <c r="F428" i="23"/>
  <c r="F1102" i="23"/>
  <c r="D430" i="23"/>
  <c r="G431" i="23"/>
  <c r="G1105" i="23"/>
  <c r="E433" i="23"/>
  <c r="C435" i="23"/>
  <c r="F436" i="23"/>
  <c r="F1110" i="23"/>
  <c r="D438" i="23"/>
  <c r="G439" i="23"/>
  <c r="G1113" i="23"/>
  <c r="E441" i="23"/>
  <c r="C443" i="23"/>
  <c r="F444" i="23"/>
  <c r="F1118" i="23"/>
  <c r="D446" i="23"/>
  <c r="E455" i="23"/>
  <c r="C457" i="23"/>
  <c r="F458" i="23"/>
  <c r="D460" i="23"/>
  <c r="G461" i="23"/>
  <c r="E463" i="23"/>
  <c r="C465" i="23"/>
  <c r="F466" i="23"/>
  <c r="D468" i="23"/>
  <c r="G469" i="23"/>
  <c r="E471" i="23"/>
  <c r="C473" i="23"/>
  <c r="F474" i="23"/>
  <c r="D476" i="23"/>
  <c r="G477" i="23"/>
  <c r="E479" i="23"/>
  <c r="C481" i="23"/>
  <c r="F482" i="23"/>
  <c r="D484" i="23"/>
  <c r="G485" i="23"/>
  <c r="E487" i="23"/>
  <c r="C489" i="23"/>
  <c r="F490" i="23"/>
  <c r="D492" i="23"/>
  <c r="G493" i="23"/>
  <c r="E495" i="23"/>
  <c r="C497" i="23"/>
  <c r="F498" i="23"/>
  <c r="D500" i="23"/>
  <c r="G501" i="23"/>
  <c r="E503" i="23"/>
  <c r="C505" i="23"/>
  <c r="F506" i="23"/>
  <c r="F1272" i="23"/>
  <c r="G1271" i="23"/>
  <c r="E1272" i="23"/>
  <c r="E1421" i="23"/>
  <c r="F1271" i="23"/>
  <c r="G1270" i="23"/>
  <c r="E1271" i="23"/>
  <c r="E1420" i="23"/>
  <c r="E1270" i="23"/>
  <c r="E1419" i="23"/>
  <c r="F1269" i="23"/>
  <c r="E1268" i="23"/>
  <c r="E1417" i="23"/>
  <c r="D1267" i="23"/>
  <c r="C1266" i="23"/>
  <c r="G1264" i="23"/>
  <c r="C1264" i="23"/>
  <c r="D1263" i="23"/>
  <c r="E1262" i="23"/>
  <c r="E1411" i="23"/>
  <c r="F1261" i="23"/>
  <c r="G1260" i="23"/>
  <c r="C1260" i="23"/>
  <c r="D1259" i="23"/>
  <c r="E1258" i="23"/>
  <c r="E1407" i="23"/>
  <c r="F1257" i="23"/>
  <c r="G1256" i="23"/>
  <c r="C1256" i="23"/>
  <c r="D1255" i="23"/>
  <c r="E1254" i="23"/>
  <c r="E1403" i="23"/>
  <c r="F1253" i="23"/>
  <c r="G1252" i="23"/>
  <c r="C1252" i="23"/>
  <c r="D1251" i="23"/>
  <c r="E1250" i="23"/>
  <c r="E1399" i="23"/>
  <c r="F1249" i="23"/>
  <c r="G1248" i="23"/>
  <c r="C1248" i="23"/>
  <c r="D1247" i="23"/>
  <c r="E1246" i="23"/>
  <c r="E1395" i="23"/>
  <c r="F1245" i="23"/>
  <c r="G1244" i="23"/>
  <c r="C1244" i="23"/>
  <c r="D1243" i="23"/>
  <c r="E1242" i="23"/>
  <c r="E1391" i="23"/>
  <c r="F1241" i="23"/>
  <c r="G1240" i="23"/>
  <c r="C1240" i="23"/>
  <c r="D1239" i="23"/>
  <c r="E1238" i="23"/>
  <c r="E1387" i="23"/>
  <c r="F1237" i="23"/>
  <c r="G1236" i="23"/>
  <c r="C1236" i="23"/>
  <c r="D1235" i="23"/>
  <c r="E1234" i="23"/>
  <c r="E1383" i="23"/>
  <c r="F1233" i="23"/>
  <c r="G1232" i="23"/>
  <c r="C1232" i="23"/>
  <c r="D1231" i="23"/>
  <c r="E1230" i="23"/>
  <c r="E1379" i="23"/>
  <c r="F1229" i="23"/>
  <c r="G1228" i="23"/>
  <c r="C1228" i="23"/>
  <c r="D1227" i="23"/>
  <c r="E1226" i="23"/>
  <c r="E1375" i="23"/>
  <c r="F1225" i="23"/>
  <c r="G1224" i="23"/>
  <c r="C1224" i="23"/>
  <c r="D1223" i="23"/>
  <c r="E1222" i="23"/>
  <c r="E1371" i="23"/>
  <c r="F1221" i="23"/>
  <c r="G1220" i="23"/>
  <c r="C1220" i="23"/>
  <c r="D1219" i="23"/>
  <c r="E1218" i="23"/>
  <c r="E1367" i="23"/>
  <c r="F1217" i="23"/>
  <c r="G1216" i="23"/>
  <c r="C1216" i="23"/>
  <c r="D1215" i="23"/>
  <c r="E1214" i="23"/>
  <c r="E1363" i="23"/>
  <c r="F1213" i="23"/>
  <c r="G1212" i="23"/>
  <c r="C1212" i="23"/>
  <c r="D1211" i="23"/>
  <c r="E1210" i="23"/>
  <c r="E1359" i="23"/>
  <c r="F1209" i="23"/>
  <c r="G1208" i="23"/>
  <c r="C1208" i="23"/>
  <c r="D1207" i="23"/>
  <c r="E1206" i="23"/>
  <c r="E1355" i="23"/>
  <c r="F1205" i="23"/>
  <c r="G1204" i="23"/>
  <c r="C1204" i="23"/>
  <c r="D1203" i="23"/>
  <c r="G1272" i="23"/>
  <c r="D1271" i="23"/>
  <c r="D1270" i="23"/>
  <c r="E1269" i="23"/>
  <c r="E1418" i="23"/>
  <c r="D1268" i="23"/>
  <c r="C1267" i="23"/>
  <c r="E1265" i="23"/>
  <c r="E1414" i="23"/>
  <c r="F1264" i="23"/>
  <c r="G1263" i="23"/>
  <c r="C1263" i="23"/>
  <c r="D1262" i="23"/>
  <c r="E1261" i="23"/>
  <c r="E1410" i="23"/>
  <c r="F1260" i="23"/>
  <c r="G1259" i="23"/>
  <c r="C1259" i="23"/>
  <c r="D1258" i="23"/>
  <c r="E1257" i="23"/>
  <c r="E1406" i="23"/>
  <c r="F1256" i="23"/>
  <c r="G1255" i="23"/>
  <c r="C1255" i="23"/>
  <c r="D1254" i="23"/>
  <c r="E1253" i="23"/>
  <c r="E1402" i="23"/>
  <c r="F1252" i="23"/>
  <c r="G1251" i="23"/>
  <c r="C1251" i="23"/>
  <c r="D1250" i="23"/>
  <c r="E1249" i="23"/>
  <c r="E1398" i="23"/>
  <c r="F1248" i="23"/>
  <c r="G1247" i="23"/>
  <c r="C1247" i="23"/>
  <c r="D1246" i="23"/>
  <c r="E1245" i="23"/>
  <c r="E1394" i="23"/>
  <c r="F1244" i="23"/>
  <c r="G1243" i="23"/>
  <c r="C1243" i="23"/>
  <c r="D1242" i="23"/>
  <c r="E1241" i="23"/>
  <c r="E1390" i="23"/>
  <c r="F1240" i="23"/>
  <c r="G1239" i="23"/>
  <c r="C1239" i="23"/>
  <c r="D1238" i="23"/>
  <c r="E1237" i="23"/>
  <c r="E1386" i="23"/>
  <c r="F1236" i="23"/>
  <c r="G1235" i="23"/>
  <c r="C1235" i="23"/>
  <c r="D1234" i="23"/>
  <c r="E1233" i="23"/>
  <c r="E1382" i="23"/>
  <c r="F1232" i="23"/>
  <c r="G1231" i="23"/>
  <c r="C1231" i="23"/>
  <c r="D1230" i="23"/>
  <c r="E1229" i="23"/>
  <c r="E1378" i="23"/>
  <c r="F1228" i="23"/>
  <c r="G1227" i="23"/>
  <c r="C1227" i="23"/>
  <c r="D1226" i="23"/>
  <c r="E1225" i="23"/>
  <c r="E1374" i="23"/>
  <c r="F1224" i="23"/>
  <c r="G1223" i="23"/>
  <c r="C1223" i="23"/>
  <c r="D1222" i="23"/>
  <c r="E1221" i="23"/>
  <c r="E1370" i="23"/>
  <c r="F1220" i="23"/>
  <c r="G1219" i="23"/>
  <c r="C1219" i="23"/>
  <c r="D1218" i="23"/>
  <c r="E1217" i="23"/>
  <c r="E1366" i="23"/>
  <c r="F1216" i="23"/>
  <c r="G1215" i="23"/>
  <c r="C1215" i="23"/>
  <c r="D1214" i="23"/>
  <c r="E1213" i="23"/>
  <c r="E1362" i="23"/>
  <c r="F1212" i="23"/>
  <c r="G1211" i="23"/>
  <c r="C1211" i="23"/>
  <c r="D1210" i="23"/>
  <c r="E1209" i="23"/>
  <c r="E1358" i="23"/>
  <c r="F1208" i="23"/>
  <c r="G1207" i="23"/>
  <c r="C1207" i="23"/>
  <c r="D1206" i="23"/>
  <c r="E1205" i="23"/>
  <c r="E1354" i="23"/>
  <c r="F1204" i="23"/>
  <c r="G1203" i="23"/>
  <c r="C1203" i="23"/>
  <c r="C1271" i="23"/>
  <c r="D1269" i="23"/>
  <c r="E1266" i="23"/>
  <c r="E1415" i="23"/>
  <c r="E1264" i="23"/>
  <c r="E1413" i="23"/>
  <c r="G1262" i="23"/>
  <c r="D1261" i="23"/>
  <c r="F1259" i="23"/>
  <c r="C1258" i="23"/>
  <c r="E1256" i="23"/>
  <c r="E1405" i="23"/>
  <c r="G1254" i="23"/>
  <c r="D1253" i="23"/>
  <c r="F1251" i="23"/>
  <c r="C1250" i="23"/>
  <c r="E1248" i="23"/>
  <c r="E1397" i="23"/>
  <c r="G1246" i="23"/>
  <c r="D1245" i="23"/>
  <c r="F1243" i="23"/>
  <c r="C1242" i="23"/>
  <c r="F1270" i="23"/>
  <c r="C1269" i="23"/>
  <c r="D1266" i="23"/>
  <c r="D1264" i="23"/>
  <c r="F1262" i="23"/>
  <c r="C1261" i="23"/>
  <c r="E1259" i="23"/>
  <c r="E1408" i="23"/>
  <c r="G1257" i="23"/>
  <c r="D1256" i="23"/>
  <c r="F1254" i="23"/>
  <c r="C1253" i="23"/>
  <c r="E1251" i="23"/>
  <c r="E1400" i="23"/>
  <c r="G1249" i="23"/>
  <c r="D1248" i="23"/>
  <c r="F1246" i="23"/>
  <c r="C1245" i="23"/>
  <c r="E1243" i="23"/>
  <c r="E1392" i="23"/>
  <c r="G1241" i="23"/>
  <c r="D1240" i="23"/>
  <c r="F1238" i="23"/>
  <c r="C1237" i="23"/>
  <c r="E1235" i="23"/>
  <c r="E1384" i="23"/>
  <c r="G1233" i="23"/>
  <c r="D1232" i="23"/>
  <c r="F1230" i="23"/>
  <c r="C1229" i="23"/>
  <c r="E1227" i="23"/>
  <c r="E1376" i="23"/>
  <c r="G1225" i="23"/>
  <c r="D1224" i="23"/>
  <c r="F1222" i="23"/>
  <c r="C1221" i="23"/>
  <c r="E1219" i="23"/>
  <c r="E1368" i="23"/>
  <c r="G1217" i="23"/>
  <c r="D1216" i="23"/>
  <c r="F1214" i="23"/>
  <c r="C1213" i="23"/>
  <c r="E1211" i="23"/>
  <c r="E1360" i="23"/>
  <c r="G1209" i="23"/>
  <c r="D1208" i="23"/>
  <c r="F1206" i="23"/>
  <c r="C1205" i="23"/>
  <c r="E1203" i="23"/>
  <c r="E1048" i="23"/>
  <c r="F1047" i="23"/>
  <c r="G1046" i="23"/>
  <c r="C1046" i="23"/>
  <c r="D1045" i="23"/>
  <c r="C1044" i="23"/>
  <c r="E1042" i="23"/>
  <c r="D1041" i="23"/>
  <c r="E1040" i="23"/>
  <c r="F1039" i="23"/>
  <c r="G1038" i="23"/>
  <c r="C1038" i="23"/>
  <c r="D1037" i="23"/>
  <c r="E1036" i="23"/>
  <c r="F1035" i="23"/>
  <c r="G1034" i="23"/>
  <c r="C1034" i="23"/>
  <c r="D1033" i="23"/>
  <c r="E1032" i="23"/>
  <c r="F1031" i="23"/>
  <c r="G1030" i="23"/>
  <c r="C1030" i="23"/>
  <c r="D1029" i="23"/>
  <c r="E1028" i="23"/>
  <c r="F1027" i="23"/>
  <c r="G1026" i="23"/>
  <c r="C1026" i="23"/>
  <c r="D1025" i="23"/>
  <c r="E1024" i="23"/>
  <c r="F1023" i="23"/>
  <c r="G1022" i="23"/>
  <c r="C1022" i="23"/>
  <c r="D1021" i="23"/>
  <c r="E1020" i="23"/>
  <c r="F1019" i="23"/>
  <c r="G1018" i="23"/>
  <c r="C1018" i="23"/>
  <c r="D1017" i="23"/>
  <c r="E1016" i="23"/>
  <c r="F1015" i="23"/>
  <c r="G1014" i="23"/>
  <c r="C1014" i="23"/>
  <c r="D1272" i="23"/>
  <c r="C1270" i="23"/>
  <c r="C1268" i="23"/>
  <c r="D1265" i="23"/>
  <c r="F1263" i="23"/>
  <c r="C1262" i="23"/>
  <c r="E1260" i="23"/>
  <c r="E1409" i="23"/>
  <c r="G1258" i="23"/>
  <c r="D1257" i="23"/>
  <c r="F1255" i="23"/>
  <c r="C1254" i="23"/>
  <c r="E1252" i="23"/>
  <c r="E1401" i="23"/>
  <c r="G1250" i="23"/>
  <c r="D1249" i="23"/>
  <c r="F1247" i="23"/>
  <c r="C1246" i="23"/>
  <c r="E1244" i="23"/>
  <c r="E1393" i="23"/>
  <c r="G1242" i="23"/>
  <c r="D1241" i="23"/>
  <c r="F1239" i="23"/>
  <c r="C1238" i="23"/>
  <c r="E1236" i="23"/>
  <c r="E1385" i="23"/>
  <c r="G1234" i="23"/>
  <c r="D1233" i="23"/>
  <c r="F1231" i="23"/>
  <c r="C1230" i="23"/>
  <c r="E1228" i="23"/>
  <c r="E1377" i="23"/>
  <c r="G1226" i="23"/>
  <c r="D1225" i="23"/>
  <c r="F1223" i="23"/>
  <c r="C1222" i="23"/>
  <c r="E1220" i="23"/>
  <c r="E1369" i="23"/>
  <c r="G1218" i="23"/>
  <c r="D1217" i="23"/>
  <c r="F1215" i="23"/>
  <c r="C1214" i="23"/>
  <c r="E1212" i="23"/>
  <c r="E1361" i="23"/>
  <c r="G1210" i="23"/>
  <c r="D1209" i="23"/>
  <c r="F1207" i="23"/>
  <c r="C1206" i="23"/>
  <c r="E1204" i="23"/>
  <c r="E1353" i="23"/>
  <c r="D1048" i="23"/>
  <c r="E1047" i="23"/>
  <c r="F1046" i="23"/>
  <c r="G1045" i="23"/>
  <c r="C1045" i="23"/>
  <c r="E1043" i="23"/>
  <c r="D1042" i="23"/>
  <c r="C1041" i="23"/>
  <c r="D1040" i="23"/>
  <c r="E1039" i="23"/>
  <c r="F1038" i="23"/>
  <c r="G1037" i="23"/>
  <c r="C1037" i="23"/>
  <c r="D1036" i="23"/>
  <c r="E1035" i="23"/>
  <c r="F1034" i="23"/>
  <c r="G1033" i="23"/>
  <c r="C1033" i="23"/>
  <c r="D1032" i="23"/>
  <c r="E1031" i="23"/>
  <c r="F1030" i="23"/>
  <c r="G1029" i="23"/>
  <c r="C1029" i="23"/>
  <c r="D1028" i="23"/>
  <c r="E1027" i="23"/>
  <c r="F1026" i="23"/>
  <c r="G1025" i="23"/>
  <c r="C1025" i="23"/>
  <c r="D1024" i="23"/>
  <c r="E1023" i="23"/>
  <c r="F1022" i="23"/>
  <c r="G1021" i="23"/>
  <c r="C1021" i="23"/>
  <c r="D1020" i="23"/>
  <c r="E1019" i="23"/>
  <c r="F1018" i="23"/>
  <c r="G1017" i="23"/>
  <c r="C1017" i="23"/>
  <c r="D1016" i="23"/>
  <c r="E1015" i="23"/>
  <c r="F1014" i="23"/>
  <c r="G1013" i="23"/>
  <c r="C1272" i="23"/>
  <c r="G1269" i="23"/>
  <c r="E1267" i="23"/>
  <c r="E1416" i="23"/>
  <c r="C1265" i="23"/>
  <c r="E1263" i="23"/>
  <c r="E1412" i="23"/>
  <c r="G1261" i="23"/>
  <c r="D1260" i="23"/>
  <c r="F1258" i="23"/>
  <c r="C1257" i="23"/>
  <c r="E1255" i="23"/>
  <c r="E1404" i="23"/>
  <c r="G1253" i="23"/>
  <c r="D1252" i="23"/>
  <c r="F1250" i="23"/>
  <c r="C1249" i="23"/>
  <c r="E1247" i="23"/>
  <c r="E1396" i="23"/>
  <c r="G1245" i="23"/>
  <c r="D1244" i="23"/>
  <c r="F1242" i="23"/>
  <c r="C1241" i="23"/>
  <c r="G1237" i="23"/>
  <c r="F1234" i="23"/>
  <c r="E1231" i="23"/>
  <c r="E1380" i="23"/>
  <c r="D1228" i="23"/>
  <c r="C1225" i="23"/>
  <c r="G1221" i="23"/>
  <c r="F1218" i="23"/>
  <c r="E1215" i="23"/>
  <c r="E1364" i="23"/>
  <c r="D1212" i="23"/>
  <c r="C1209" i="23"/>
  <c r="G1205" i="23"/>
  <c r="C1048" i="23"/>
  <c r="E1046" i="23"/>
  <c r="E1044" i="23"/>
  <c r="C1042" i="23"/>
  <c r="C1040" i="23"/>
  <c r="E1038" i="23"/>
  <c r="G1036" i="23"/>
  <c r="D1035" i="23"/>
  <c r="F1033" i="23"/>
  <c r="C1032" i="23"/>
  <c r="E1030" i="23"/>
  <c r="G1028" i="23"/>
  <c r="D1027" i="23"/>
  <c r="F1025" i="23"/>
  <c r="C1024" i="23"/>
  <c r="E1022" i="23"/>
  <c r="G1020" i="23"/>
  <c r="D1019" i="23"/>
  <c r="F1017" i="23"/>
  <c r="C1016" i="23"/>
  <c r="E1014" i="23"/>
  <c r="D1013" i="23"/>
  <c r="E1012" i="23"/>
  <c r="F1011" i="23"/>
  <c r="G1010" i="23"/>
  <c r="C1010" i="23"/>
  <c r="D1009" i="23"/>
  <c r="E1008" i="23"/>
  <c r="F1007" i="23"/>
  <c r="G1006" i="23"/>
  <c r="C1006" i="23"/>
  <c r="D1005" i="23"/>
  <c r="E1004" i="23"/>
  <c r="F1003" i="23"/>
  <c r="G1002" i="23"/>
  <c r="C1002" i="23"/>
  <c r="D1001" i="23"/>
  <c r="E1000" i="23"/>
  <c r="F999" i="23"/>
  <c r="G998" i="23"/>
  <c r="C998" i="23"/>
  <c r="D997" i="23"/>
  <c r="E996" i="23"/>
  <c r="F995" i="23"/>
  <c r="E1240" i="23"/>
  <c r="E1389" i="23"/>
  <c r="D1237" i="23"/>
  <c r="C1234" i="23"/>
  <c r="G1230" i="23"/>
  <c r="F1227" i="23"/>
  <c r="E1224" i="23"/>
  <c r="E1373" i="23"/>
  <c r="D1221" i="23"/>
  <c r="C1218" i="23"/>
  <c r="G1214" i="23"/>
  <c r="F1211" i="23"/>
  <c r="E1208" i="23"/>
  <c r="E1357" i="23"/>
  <c r="D1205" i="23"/>
  <c r="G1047" i="23"/>
  <c r="D1046" i="23"/>
  <c r="D1044" i="23"/>
  <c r="E1041" i="23"/>
  <c r="G1039" i="23"/>
  <c r="D1038" i="23"/>
  <c r="F1036" i="23"/>
  <c r="C1035" i="23"/>
  <c r="E1033" i="23"/>
  <c r="G1031" i="23"/>
  <c r="D1030" i="23"/>
  <c r="F1028" i="23"/>
  <c r="C1027" i="23"/>
  <c r="E1025" i="23"/>
  <c r="G1023" i="23"/>
  <c r="D1022" i="23"/>
  <c r="F1020" i="23"/>
  <c r="C1019" i="23"/>
  <c r="E1017" i="23"/>
  <c r="G1015" i="23"/>
  <c r="D1014" i="23"/>
  <c r="C1013" i="23"/>
  <c r="D1012" i="23"/>
  <c r="E1011" i="23"/>
  <c r="F1010" i="23"/>
  <c r="G1009" i="23"/>
  <c r="C1009" i="23"/>
  <c r="D1008" i="23"/>
  <c r="E1007" i="23"/>
  <c r="F1006" i="23"/>
  <c r="G1005" i="23"/>
  <c r="C1005" i="23"/>
  <c r="D1004" i="23"/>
  <c r="E1003" i="23"/>
  <c r="F1002" i="23"/>
  <c r="G1001" i="23"/>
  <c r="C1001" i="23"/>
  <c r="D1000" i="23"/>
  <c r="E999" i="23"/>
  <c r="F998" i="23"/>
  <c r="G997" i="23"/>
  <c r="C997" i="23"/>
  <c r="D996" i="23"/>
  <c r="E995" i="23"/>
  <c r="F994" i="23"/>
  <c r="G993" i="23"/>
  <c r="C993" i="23"/>
  <c r="D992" i="23"/>
  <c r="E991" i="23"/>
  <c r="F990" i="23"/>
  <c r="G989" i="23"/>
  <c r="C989" i="23"/>
  <c r="D988" i="23"/>
  <c r="E987" i="23"/>
  <c r="F986" i="23"/>
  <c r="G985" i="23"/>
  <c r="C985" i="23"/>
  <c r="D984" i="23"/>
  <c r="E983" i="23"/>
  <c r="F982" i="23"/>
  <c r="G981" i="23"/>
  <c r="C981" i="23"/>
  <c r="D980" i="23"/>
  <c r="E979" i="23"/>
  <c r="E1239" i="23"/>
  <c r="E1388" i="23"/>
  <c r="D1236" i="23"/>
  <c r="C1233" i="23"/>
  <c r="G1229" i="23"/>
  <c r="F1226" i="23"/>
  <c r="E1223" i="23"/>
  <c r="E1372" i="23"/>
  <c r="D1220" i="23"/>
  <c r="C1217" i="23"/>
  <c r="G1213" i="23"/>
  <c r="F1210" i="23"/>
  <c r="E1207" i="23"/>
  <c r="E1356" i="23"/>
  <c r="D1204" i="23"/>
  <c r="G1048" i="23"/>
  <c r="D1047" i="23"/>
  <c r="F1045" i="23"/>
  <c r="D1043" i="23"/>
  <c r="G1040" i="23"/>
  <c r="D1039" i="23"/>
  <c r="F1037" i="23"/>
  <c r="C1036" i="23"/>
  <c r="E1034" i="23"/>
  <c r="G1032" i="23"/>
  <c r="D1031" i="23"/>
  <c r="F1029" i="23"/>
  <c r="C1028" i="23"/>
  <c r="E1026" i="23"/>
  <c r="G1024" i="23"/>
  <c r="D1023" i="23"/>
  <c r="F1021" i="23"/>
  <c r="C1020" i="23"/>
  <c r="E1018" i="23"/>
  <c r="G1016" i="23"/>
  <c r="D1015" i="23"/>
  <c r="F1013" i="23"/>
  <c r="G1012" i="23"/>
  <c r="C1012" i="23"/>
  <c r="D1011" i="23"/>
  <c r="E1010" i="23"/>
  <c r="F1009" i="23"/>
  <c r="G1008" i="23"/>
  <c r="C1008" i="23"/>
  <c r="D1007" i="23"/>
  <c r="E1006" i="23"/>
  <c r="F1005" i="23"/>
  <c r="G1004" i="23"/>
  <c r="C1004" i="23"/>
  <c r="D1003" i="23"/>
  <c r="E1002" i="23"/>
  <c r="F1001" i="23"/>
  <c r="G1000" i="23"/>
  <c r="C1000" i="23"/>
  <c r="D999" i="23"/>
  <c r="E998" i="23"/>
  <c r="F997" i="23"/>
  <c r="G996" i="23"/>
  <c r="C996" i="23"/>
  <c r="D995" i="23"/>
  <c r="E994" i="23"/>
  <c r="F993" i="23"/>
  <c r="G992" i="23"/>
  <c r="C992" i="23"/>
  <c r="D991" i="23"/>
  <c r="E990" i="23"/>
  <c r="F989" i="23"/>
  <c r="G988" i="23"/>
  <c r="C988" i="23"/>
  <c r="D987" i="23"/>
  <c r="E986" i="23"/>
  <c r="F985" i="23"/>
  <c r="G984" i="23"/>
  <c r="C984" i="23"/>
  <c r="D983" i="23"/>
  <c r="E982" i="23"/>
  <c r="F981" i="23"/>
  <c r="G980" i="23"/>
  <c r="C980" i="23"/>
  <c r="D979" i="23"/>
  <c r="G1238" i="23"/>
  <c r="F1235" i="23"/>
  <c r="E1232" i="23"/>
  <c r="E1381" i="23"/>
  <c r="D1229" i="23"/>
  <c r="C1226" i="23"/>
  <c r="G1222" i="23"/>
  <c r="F1219" i="23"/>
  <c r="E1216" i="23"/>
  <c r="E1365" i="23"/>
  <c r="D1213" i="23"/>
  <c r="C1210" i="23"/>
  <c r="G1206" i="23"/>
  <c r="F1203" i="23"/>
  <c r="F1048" i="23"/>
  <c r="C1047" i="23"/>
  <c r="E1045" i="23"/>
  <c r="C1043" i="23"/>
  <c r="F1040" i="23"/>
  <c r="C1039" i="23"/>
  <c r="E1037" i="23"/>
  <c r="G1035" i="23"/>
  <c r="D1034" i="23"/>
  <c r="F1032" i="23"/>
  <c r="C1031" i="23"/>
  <c r="E1029" i="23"/>
  <c r="G1027" i="23"/>
  <c r="D1026" i="23"/>
  <c r="F1024" i="23"/>
  <c r="C1023" i="23"/>
  <c r="E1021" i="23"/>
  <c r="G1019" i="23"/>
  <c r="D1018" i="23"/>
  <c r="F1016" i="23"/>
  <c r="C1015" i="23"/>
  <c r="E1013" i="23"/>
  <c r="F1012" i="23"/>
  <c r="G1011" i="23"/>
  <c r="C1011" i="23"/>
  <c r="D1010" i="23"/>
  <c r="E1009" i="23"/>
  <c r="F1008" i="23"/>
  <c r="G1007" i="23"/>
  <c r="C1007" i="23"/>
  <c r="D1006" i="23"/>
  <c r="E1005" i="23"/>
  <c r="F1004" i="23"/>
  <c r="G1003" i="23"/>
  <c r="C1003" i="23"/>
  <c r="D1002" i="23"/>
  <c r="E1001" i="23"/>
  <c r="F1000" i="23"/>
  <c r="G999" i="23"/>
  <c r="C999" i="23"/>
  <c r="D998" i="23"/>
  <c r="E997" i="23"/>
  <c r="G994" i="23"/>
  <c r="D993" i="23"/>
  <c r="F991" i="23"/>
  <c r="C990" i="23"/>
  <c r="E988" i="23"/>
  <c r="G986" i="23"/>
  <c r="D985" i="23"/>
  <c r="F983" i="23"/>
  <c r="C982" i="23"/>
  <c r="E980" i="23"/>
  <c r="F996" i="23"/>
  <c r="D994" i="23"/>
  <c r="F992" i="23"/>
  <c r="C991" i="23"/>
  <c r="E989" i="23"/>
  <c r="G987" i="23"/>
  <c r="D986" i="23"/>
  <c r="F984" i="23"/>
  <c r="C983" i="23"/>
  <c r="E981" i="23"/>
  <c r="G979" i="23"/>
  <c r="G995" i="23"/>
  <c r="C994" i="23"/>
  <c r="E992" i="23"/>
  <c r="G990" i="23"/>
  <c r="D989" i="23"/>
  <c r="F987" i="23"/>
  <c r="C986" i="23"/>
  <c r="E984" i="23"/>
  <c r="G982" i="23"/>
  <c r="D981" i="23"/>
  <c r="F979" i="23"/>
  <c r="C995" i="23"/>
  <c r="E993" i="23"/>
  <c r="G991" i="23"/>
  <c r="D990" i="23"/>
  <c r="F988" i="23"/>
  <c r="C987" i="23"/>
  <c r="E985" i="23"/>
  <c r="G983" i="23"/>
  <c r="D982" i="23"/>
  <c r="F980" i="23"/>
  <c r="C979" i="23"/>
  <c r="E448" i="23"/>
  <c r="F447" i="23"/>
  <c r="F1121" i="23"/>
  <c r="G446" i="23"/>
  <c r="G1120" i="23"/>
  <c r="C446" i="23"/>
  <c r="D445" i="23"/>
  <c r="E444" i="23"/>
  <c r="F443" i="23"/>
  <c r="F1117" i="23"/>
  <c r="G442" i="23"/>
  <c r="G1116" i="23"/>
  <c r="C442" i="23"/>
  <c r="D441" i="23"/>
  <c r="E440" i="23"/>
  <c r="F439" i="23"/>
  <c r="F1113" i="23"/>
  <c r="G438" i="23"/>
  <c r="G1112" i="23"/>
  <c r="C438" i="23"/>
  <c r="D437" i="23"/>
  <c r="E436" i="23"/>
  <c r="F435" i="23"/>
  <c r="F1109" i="23"/>
  <c r="G434" i="23"/>
  <c r="G1108" i="23"/>
  <c r="C434" i="23"/>
  <c r="D433" i="23"/>
  <c r="E432" i="23"/>
  <c r="F431" i="23"/>
  <c r="F1105" i="23"/>
  <c r="G430" i="23"/>
  <c r="G1104" i="23"/>
  <c r="C430" i="23"/>
  <c r="D429" i="23"/>
  <c r="E428" i="23"/>
  <c r="F427" i="23"/>
  <c r="F1101" i="23"/>
  <c r="G426" i="23"/>
  <c r="G1100" i="23"/>
  <c r="C426" i="23"/>
  <c r="D425" i="23"/>
  <c r="E424" i="23"/>
  <c r="F423" i="23"/>
  <c r="F1097" i="23"/>
  <c r="G422" i="23"/>
  <c r="G1096" i="23"/>
  <c r="C422" i="23"/>
  <c r="D421" i="23"/>
  <c r="E420" i="23"/>
  <c r="F419" i="23"/>
  <c r="F1093" i="23"/>
  <c r="G418" i="23"/>
  <c r="G1092" i="23"/>
  <c r="C418" i="23"/>
  <c r="D417" i="23"/>
  <c r="E416" i="23"/>
  <c r="F415" i="23"/>
  <c r="F1089" i="23"/>
  <c r="G414" i="23"/>
  <c r="G1088" i="23"/>
  <c r="C414" i="23"/>
  <c r="D413" i="23"/>
  <c r="E412" i="23"/>
  <c r="F411" i="23"/>
  <c r="F1085" i="23"/>
  <c r="G410" i="23"/>
  <c r="G1084" i="23"/>
  <c r="C410" i="23"/>
  <c r="D409" i="23"/>
  <c r="E408" i="23"/>
  <c r="F407" i="23"/>
  <c r="F1081" i="23"/>
  <c r="G406" i="23"/>
  <c r="G1080" i="23"/>
  <c r="C406" i="23"/>
  <c r="D405" i="23"/>
  <c r="E404" i="23"/>
  <c r="F403" i="23"/>
  <c r="F1077" i="23"/>
  <c r="G402" i="23"/>
  <c r="G1076" i="23"/>
  <c r="C402" i="23"/>
  <c r="D401" i="23"/>
  <c r="E400" i="23"/>
  <c r="F399" i="23"/>
  <c r="F1073" i="23"/>
  <c r="G398" i="23"/>
  <c r="G1072" i="23"/>
  <c r="C398" i="23"/>
  <c r="D397" i="23"/>
  <c r="E396" i="23"/>
  <c r="F395" i="23"/>
  <c r="F1069" i="23"/>
  <c r="G394" i="23"/>
  <c r="G1068" i="23"/>
  <c r="C394" i="23"/>
  <c r="D393" i="23"/>
  <c r="E392" i="23"/>
  <c r="F391" i="23"/>
  <c r="F1065" i="23"/>
  <c r="G390" i="23"/>
  <c r="G1064" i="23"/>
  <c r="C390" i="23"/>
  <c r="D389" i="23"/>
  <c r="E388" i="23"/>
  <c r="F387" i="23"/>
  <c r="F1061" i="23"/>
  <c r="G386" i="23"/>
  <c r="G1060" i="23"/>
  <c r="C386" i="23"/>
  <c r="D385" i="23"/>
  <c r="E384" i="23"/>
  <c r="F383" i="23"/>
  <c r="F1057" i="23"/>
  <c r="G382" i="23"/>
  <c r="G1056" i="23"/>
  <c r="C382" i="23"/>
  <c r="D381" i="23"/>
  <c r="E380" i="23"/>
  <c r="F379" i="23"/>
  <c r="G298" i="23"/>
  <c r="C298" i="23"/>
  <c r="D297" i="23"/>
  <c r="E296" i="23"/>
  <c r="F295" i="23"/>
  <c r="G294" i="23"/>
  <c r="C294" i="23"/>
  <c r="D293" i="23"/>
  <c r="E292" i="23"/>
  <c r="F291" i="23"/>
  <c r="G290" i="23"/>
  <c r="C290" i="23"/>
  <c r="D289" i="23"/>
  <c r="E288" i="23"/>
  <c r="F287" i="23"/>
  <c r="G286" i="23"/>
  <c r="C286" i="23"/>
  <c r="D448" i="23"/>
  <c r="E447" i="23"/>
  <c r="F446" i="23"/>
  <c r="F1120" i="23"/>
  <c r="G445" i="23"/>
  <c r="G1119" i="23"/>
  <c r="C445" i="23"/>
  <c r="D444" i="23"/>
  <c r="E443" i="23"/>
  <c r="F442" i="23"/>
  <c r="F1116" i="23"/>
  <c r="G441" i="23"/>
  <c r="G1115" i="23"/>
  <c r="C441" i="23"/>
  <c r="D440" i="23"/>
  <c r="E439" i="23"/>
  <c r="F438" i="23"/>
  <c r="F1112" i="23"/>
  <c r="G437" i="23"/>
  <c r="G1111" i="23"/>
  <c r="C437" i="23"/>
  <c r="D436" i="23"/>
  <c r="E435" i="23"/>
  <c r="F434" i="23"/>
  <c r="F1108" i="23"/>
  <c r="G433" i="23"/>
  <c r="G1107" i="23"/>
  <c r="C433" i="23"/>
  <c r="D432" i="23"/>
  <c r="E431" i="23"/>
  <c r="F430" i="23"/>
  <c r="F1104" i="23"/>
  <c r="G429" i="23"/>
  <c r="G1103" i="23"/>
  <c r="C429" i="23"/>
  <c r="D428" i="23"/>
  <c r="E427" i="23"/>
  <c r="F426" i="23"/>
  <c r="F1100" i="23"/>
  <c r="G425" i="23"/>
  <c r="G1099" i="23"/>
  <c r="C425" i="23"/>
  <c r="D424" i="23"/>
  <c r="E423" i="23"/>
  <c r="F422" i="23"/>
  <c r="F1096" i="23"/>
  <c r="G421" i="23"/>
  <c r="G1095" i="23"/>
  <c r="C421" i="23"/>
  <c r="D420" i="23"/>
  <c r="E419" i="23"/>
  <c r="F418" i="23"/>
  <c r="F1092" i="23"/>
  <c r="G417" i="23"/>
  <c r="G1091" i="23"/>
  <c r="C417" i="23"/>
  <c r="D416" i="23"/>
  <c r="E415" i="23"/>
  <c r="F414" i="23"/>
  <c r="F1088" i="23"/>
  <c r="G413" i="23"/>
  <c r="G1087" i="23"/>
  <c r="C413" i="23"/>
  <c r="D412" i="23"/>
  <c r="E411" i="23"/>
  <c r="F410" i="23"/>
  <c r="F1084" i="23"/>
  <c r="G409" i="23"/>
  <c r="G1083" i="23"/>
  <c r="C409" i="23"/>
  <c r="D408" i="23"/>
  <c r="E407" i="23"/>
  <c r="F406" i="23"/>
  <c r="F1080" i="23"/>
  <c r="G405" i="23"/>
  <c r="G1079" i="23"/>
  <c r="C405" i="23"/>
  <c r="D404" i="23"/>
  <c r="E403" i="23"/>
  <c r="F402" i="23"/>
  <c r="F1076" i="23"/>
  <c r="G401" i="23"/>
  <c r="G1075" i="23"/>
  <c r="C401" i="23"/>
  <c r="D400" i="23"/>
  <c r="E399" i="23"/>
  <c r="F398" i="23"/>
  <c r="F1072" i="23"/>
  <c r="G397" i="23"/>
  <c r="G1071" i="23"/>
  <c r="C397" i="23"/>
  <c r="D396" i="23"/>
  <c r="E395" i="23"/>
  <c r="F394" i="23"/>
  <c r="F1068" i="23"/>
  <c r="G393" i="23"/>
  <c r="G1067" i="23"/>
  <c r="C393" i="23"/>
  <c r="D392" i="23"/>
  <c r="E391" i="23"/>
  <c r="F390" i="23"/>
  <c r="F1064" i="23"/>
  <c r="G389" i="23"/>
  <c r="G1063" i="23"/>
  <c r="C389" i="23"/>
  <c r="D388" i="23"/>
  <c r="E387" i="23"/>
  <c r="F386" i="23"/>
  <c r="F1060" i="23"/>
  <c r="G385" i="23"/>
  <c r="G1059" i="23"/>
  <c r="C385" i="23"/>
  <c r="D384" i="23"/>
  <c r="E383" i="23"/>
  <c r="F382" i="23"/>
  <c r="F1056" i="23"/>
  <c r="G381" i="23"/>
  <c r="G1055" i="23"/>
  <c r="C381" i="23"/>
  <c r="D380" i="23"/>
  <c r="E379" i="23"/>
  <c r="F298" i="23"/>
  <c r="G297" i="23"/>
  <c r="C297" i="23"/>
  <c r="D296" i="23"/>
  <c r="E295" i="23"/>
  <c r="F294" i="23"/>
  <c r="G293" i="23"/>
  <c r="C293" i="23"/>
  <c r="D292" i="23"/>
  <c r="E291" i="23"/>
  <c r="F290" i="23"/>
  <c r="D80" i="23"/>
  <c r="C81" i="23"/>
  <c r="G81" i="23"/>
  <c r="F82" i="23"/>
  <c r="E83" i="23"/>
  <c r="D84" i="23"/>
  <c r="C85" i="23"/>
  <c r="G85" i="23"/>
  <c r="F86" i="23"/>
  <c r="E87" i="23"/>
  <c r="D88" i="23"/>
  <c r="C89" i="23"/>
  <c r="G89" i="23"/>
  <c r="F90" i="23"/>
  <c r="E91" i="23"/>
  <c r="D92" i="23"/>
  <c r="C93" i="23"/>
  <c r="G93" i="23"/>
  <c r="F94" i="23"/>
  <c r="E95" i="23"/>
  <c r="D96" i="23"/>
  <c r="C97" i="23"/>
  <c r="G97" i="23"/>
  <c r="F98" i="23"/>
  <c r="E99" i="23"/>
  <c r="D100" i="23"/>
  <c r="C101" i="23"/>
  <c r="G101" i="23"/>
  <c r="F102" i="23"/>
  <c r="E103" i="23"/>
  <c r="D104" i="23"/>
  <c r="C105" i="23"/>
  <c r="G105" i="23"/>
  <c r="F106" i="23"/>
  <c r="E107" i="23"/>
  <c r="D108" i="23"/>
  <c r="C109" i="23"/>
  <c r="G109" i="23"/>
  <c r="F110" i="23"/>
  <c r="E111" i="23"/>
  <c r="D112" i="23"/>
  <c r="C113" i="23"/>
  <c r="G113" i="23"/>
  <c r="F114" i="23"/>
  <c r="E115" i="23"/>
  <c r="D116" i="23"/>
  <c r="C117" i="23"/>
  <c r="G117" i="23"/>
  <c r="F118" i="23"/>
  <c r="E119" i="23"/>
  <c r="D120" i="23"/>
  <c r="C121" i="23"/>
  <c r="G121" i="23"/>
  <c r="F122" i="23"/>
  <c r="E123" i="23"/>
  <c r="D124" i="23"/>
  <c r="C125" i="23"/>
  <c r="G125" i="23"/>
  <c r="F126" i="23"/>
  <c r="E127" i="23"/>
  <c r="D128" i="23"/>
  <c r="C129" i="23"/>
  <c r="G129" i="23"/>
  <c r="F130" i="23"/>
  <c r="E131" i="23"/>
  <c r="D132" i="23"/>
  <c r="C133" i="23"/>
  <c r="G133" i="23"/>
  <c r="F134" i="23"/>
  <c r="E135" i="23"/>
  <c r="D136" i="23"/>
  <c r="C137" i="23"/>
  <c r="G137" i="23"/>
  <c r="F138" i="23"/>
  <c r="E139" i="23"/>
  <c r="D140" i="23"/>
  <c r="C141" i="23"/>
  <c r="G141" i="23"/>
  <c r="F142" i="23"/>
  <c r="E143" i="23"/>
  <c r="D144" i="23"/>
  <c r="C145" i="23"/>
  <c r="G145" i="23"/>
  <c r="F146" i="23"/>
  <c r="E147" i="23"/>
  <c r="D148" i="23"/>
  <c r="C149" i="23"/>
  <c r="G149" i="23"/>
  <c r="F229" i="23"/>
  <c r="E230" i="23"/>
  <c r="D231" i="23"/>
  <c r="C232" i="23"/>
  <c r="G232" i="23"/>
  <c r="F233" i="23"/>
  <c r="E234" i="23"/>
  <c r="D235" i="23"/>
  <c r="C236" i="23"/>
  <c r="G236" i="23"/>
  <c r="F237" i="23"/>
  <c r="E238" i="23"/>
  <c r="D239" i="23"/>
  <c r="C240" i="23"/>
  <c r="G240" i="23"/>
  <c r="F241" i="23"/>
  <c r="E242" i="23"/>
  <c r="D243" i="23"/>
  <c r="C244" i="23"/>
  <c r="G244" i="23"/>
  <c r="F245" i="23"/>
  <c r="E246" i="23"/>
  <c r="D247" i="23"/>
  <c r="C248" i="23"/>
  <c r="G248" i="23"/>
  <c r="F249" i="23"/>
  <c r="E250" i="23"/>
  <c r="D251" i="23"/>
  <c r="C252" i="23"/>
  <c r="G252" i="23"/>
  <c r="F253" i="23"/>
  <c r="E254" i="23"/>
  <c r="D255" i="23"/>
  <c r="C256" i="23"/>
  <c r="G256" i="23"/>
  <c r="F257" i="23"/>
  <c r="E258" i="23"/>
  <c r="D259" i="23"/>
  <c r="C260" i="23"/>
  <c r="G260" i="23"/>
  <c r="F261" i="23"/>
  <c r="E262" i="23"/>
  <c r="D263" i="23"/>
  <c r="C264" i="23"/>
  <c r="G264" i="23"/>
  <c r="F265" i="23"/>
  <c r="E266" i="23"/>
  <c r="D267" i="23"/>
  <c r="C268" i="23"/>
  <c r="G268" i="23"/>
  <c r="F269" i="23"/>
  <c r="E270" i="23"/>
  <c r="D271" i="23"/>
  <c r="C272" i="23"/>
  <c r="G272" i="23"/>
  <c r="F273" i="23"/>
  <c r="E274" i="23"/>
  <c r="D275" i="23"/>
  <c r="C276" i="23"/>
  <c r="G276" i="23"/>
  <c r="F277" i="23"/>
  <c r="E278" i="23"/>
  <c r="D279" i="23"/>
  <c r="C280" i="23"/>
  <c r="G280" i="23"/>
  <c r="F281" i="23"/>
  <c r="E282" i="23"/>
  <c r="D283" i="23"/>
  <c r="C284" i="23"/>
  <c r="G284" i="23"/>
  <c r="F285" i="23"/>
  <c r="F286" i="23"/>
  <c r="G287" i="23"/>
  <c r="G288" i="23"/>
  <c r="G289" i="23"/>
  <c r="D291" i="23"/>
  <c r="G292" i="23"/>
  <c r="E294" i="23"/>
  <c r="C296" i="23"/>
  <c r="F297" i="23"/>
  <c r="D379" i="23"/>
  <c r="G380" i="23"/>
  <c r="G1054" i="23"/>
  <c r="E382" i="23"/>
  <c r="C384" i="23"/>
  <c r="F385" i="23"/>
  <c r="F1059" i="23"/>
  <c r="D387" i="23"/>
  <c r="G388" i="23"/>
  <c r="G1062" i="23"/>
  <c r="E390" i="23"/>
  <c r="C392" i="23"/>
  <c r="F393" i="23"/>
  <c r="F1067" i="23"/>
  <c r="D395" i="23"/>
  <c r="G396" i="23"/>
  <c r="G1070" i="23"/>
  <c r="E398" i="23"/>
  <c r="C400" i="23"/>
  <c r="F401" i="23"/>
  <c r="F1075" i="23"/>
  <c r="D403" i="23"/>
  <c r="G404" i="23"/>
  <c r="G1078" i="23"/>
  <c r="E406" i="23"/>
  <c r="C408" i="23"/>
  <c r="F409" i="23"/>
  <c r="F1083" i="23"/>
  <c r="D411" i="23"/>
  <c r="G412" i="23"/>
  <c r="G1086" i="23"/>
  <c r="E414" i="23"/>
  <c r="C416" i="23"/>
  <c r="F417" i="23"/>
  <c r="F1091" i="23"/>
  <c r="D419" i="23"/>
  <c r="G420" i="23"/>
  <c r="G1094" i="23"/>
  <c r="E422" i="23"/>
  <c r="C424" i="23"/>
  <c r="F425" i="23"/>
  <c r="F1099" i="23"/>
  <c r="D427" i="23"/>
  <c r="G428" i="23"/>
  <c r="G1102" i="23"/>
  <c r="E430" i="23"/>
  <c r="C432" i="23"/>
  <c r="F433" i="23"/>
  <c r="F1107" i="23"/>
  <c r="D435" i="23"/>
  <c r="G436" i="23"/>
  <c r="G1110" i="23"/>
  <c r="E438" i="23"/>
  <c r="C440" i="23"/>
  <c r="F441" i="23"/>
  <c r="F1115" i="23"/>
  <c r="D443" i="23"/>
  <c r="G444" i="23"/>
  <c r="G1118" i="23"/>
  <c r="E446" i="23"/>
  <c r="C448" i="23"/>
  <c r="F455" i="23"/>
  <c r="D457" i="23"/>
  <c r="G458" i="23"/>
  <c r="E460" i="23"/>
  <c r="C462" i="23"/>
  <c r="F463" i="23"/>
  <c r="D465" i="23"/>
  <c r="G466" i="23"/>
  <c r="E468" i="23"/>
  <c r="C470" i="23"/>
  <c r="F471" i="23"/>
  <c r="D473" i="23"/>
  <c r="G474" i="23"/>
  <c r="E476" i="23"/>
  <c r="C478" i="23"/>
  <c r="F479" i="23"/>
  <c r="D481" i="23"/>
  <c r="G482" i="23"/>
  <c r="E484" i="23"/>
  <c r="C486" i="23"/>
  <c r="F487" i="23"/>
  <c r="D489" i="23"/>
  <c r="G490" i="23"/>
  <c r="E492" i="23"/>
  <c r="C494" i="23"/>
  <c r="F495" i="23"/>
  <c r="D497" i="23"/>
  <c r="G498" i="23"/>
  <c r="E500" i="23"/>
  <c r="C502" i="23"/>
  <c r="F503" i="23"/>
  <c r="D505" i="23"/>
  <c r="G506" i="23"/>
  <c r="E1422" i="23"/>
  <c r="C1346" i="23"/>
  <c r="D1345" i="23"/>
  <c r="E1344" i="23"/>
  <c r="C1342" i="23"/>
  <c r="D1341" i="23"/>
  <c r="E1340" i="23"/>
  <c r="C1338" i="23"/>
  <c r="D1337" i="23"/>
  <c r="E1336" i="23"/>
  <c r="C1334" i="23"/>
  <c r="D1333" i="23"/>
  <c r="E1332" i="23"/>
  <c r="C1330" i="23"/>
  <c r="D1329" i="23"/>
  <c r="E1328" i="23"/>
  <c r="C1326" i="23"/>
  <c r="D1325" i="23"/>
  <c r="E1324" i="23"/>
  <c r="C1322" i="23"/>
  <c r="D1321" i="23"/>
  <c r="E1320" i="23"/>
  <c r="C1318" i="23"/>
  <c r="D1317" i="23"/>
  <c r="E1316" i="23"/>
  <c r="C1314" i="23"/>
  <c r="D1313" i="23"/>
  <c r="E1312" i="23"/>
  <c r="C1310" i="23"/>
  <c r="D1309" i="23"/>
  <c r="E1308" i="23"/>
  <c r="C1306" i="23"/>
  <c r="D1305" i="23"/>
  <c r="E1304" i="23"/>
  <c r="C1302" i="23"/>
  <c r="D1301" i="23"/>
  <c r="E1300" i="23"/>
  <c r="C1298" i="23"/>
  <c r="D1297" i="23"/>
  <c r="E1296" i="23"/>
  <c r="C1294" i="23"/>
  <c r="D1293" i="23"/>
  <c r="E1292" i="23"/>
  <c r="C1290" i="23"/>
  <c r="D1289" i="23"/>
  <c r="E1288" i="23"/>
  <c r="C1286" i="23"/>
  <c r="D1285" i="23"/>
  <c r="E1284" i="23"/>
  <c r="C1282" i="23"/>
  <c r="D1281" i="23"/>
  <c r="E1280" i="23"/>
  <c r="E1347" i="23"/>
  <c r="C1345" i="23"/>
  <c r="D1344" i="23"/>
  <c r="E1343" i="23"/>
  <c r="C1341" i="23"/>
  <c r="D1340" i="23"/>
  <c r="E1339" i="23"/>
  <c r="C1337" i="23"/>
  <c r="D1336" i="23"/>
  <c r="E1335" i="23"/>
  <c r="C1333" i="23"/>
  <c r="D1332" i="23"/>
  <c r="E1331" i="23"/>
  <c r="C1329" i="23"/>
  <c r="D1328" i="23"/>
  <c r="E1327" i="23"/>
  <c r="C1325" i="23"/>
  <c r="D1324" i="23"/>
  <c r="E1323" i="23"/>
  <c r="C1321" i="23"/>
  <c r="D1320" i="23"/>
  <c r="E1319" i="23"/>
  <c r="C1317" i="23"/>
  <c r="D1316" i="23"/>
  <c r="E1315" i="23"/>
  <c r="C1313" i="23"/>
  <c r="D1312" i="23"/>
  <c r="E1311" i="23"/>
  <c r="C1309" i="23"/>
  <c r="D1308" i="23"/>
  <c r="E1307" i="23"/>
  <c r="C1305" i="23"/>
  <c r="D1304" i="23"/>
  <c r="E1303" i="23"/>
  <c r="C1301" i="23"/>
  <c r="D1300" i="23"/>
  <c r="E1299" i="23"/>
  <c r="C1297" i="23"/>
  <c r="D1296" i="23"/>
  <c r="E1295" i="23"/>
  <c r="C1293" i="23"/>
  <c r="D1292" i="23"/>
  <c r="E1291" i="23"/>
  <c r="C1289" i="23"/>
  <c r="D1288" i="23"/>
  <c r="E1287" i="23"/>
  <c r="C1285" i="23"/>
  <c r="D1284" i="23"/>
  <c r="E1283" i="23"/>
  <c r="C1281" i="23"/>
  <c r="D1280" i="23"/>
  <c r="E1279" i="23"/>
  <c r="E1346" i="23"/>
  <c r="D1343" i="23"/>
  <c r="C1340" i="23"/>
  <c r="E1338" i="23"/>
  <c r="D1335" i="23"/>
  <c r="C1332" i="23"/>
  <c r="E1330" i="23"/>
  <c r="D1327" i="23"/>
  <c r="C1324" i="23"/>
  <c r="E1322" i="23"/>
  <c r="D1319" i="23"/>
  <c r="C1316" i="23"/>
  <c r="E1314" i="23"/>
  <c r="D1311" i="23"/>
  <c r="C1308" i="23"/>
  <c r="E1306" i="23"/>
  <c r="D1303" i="23"/>
  <c r="C1300" i="23"/>
  <c r="E1298" i="23"/>
  <c r="D1295" i="23"/>
  <c r="C1292" i="23"/>
  <c r="E1290" i="23"/>
  <c r="D1287" i="23"/>
  <c r="C1284" i="23"/>
  <c r="E1282" i="23"/>
  <c r="D1279" i="23"/>
  <c r="E1278" i="23"/>
  <c r="D1346" i="23"/>
  <c r="C1343" i="23"/>
  <c r="E1341" i="23"/>
  <c r="D1338" i="23"/>
  <c r="C1335" i="23"/>
  <c r="E1333" i="23"/>
  <c r="D1330" i="23"/>
  <c r="C1327" i="23"/>
  <c r="E1325" i="23"/>
  <c r="D1322" i="23"/>
  <c r="C1319" i="23"/>
  <c r="E1317" i="23"/>
  <c r="D1314" i="23"/>
  <c r="C1311" i="23"/>
  <c r="E1309" i="23"/>
  <c r="D1306" i="23"/>
  <c r="C1303" i="23"/>
  <c r="E1301" i="23"/>
  <c r="D1298" i="23"/>
  <c r="C1295" i="23"/>
  <c r="E1293" i="23"/>
  <c r="D1290" i="23"/>
  <c r="C1287" i="23"/>
  <c r="E1285" i="23"/>
  <c r="D1282" i="23"/>
  <c r="C1279" i="23"/>
  <c r="D1278" i="23"/>
  <c r="D1347" i="23"/>
  <c r="C1344" i="23"/>
  <c r="E1334" i="23"/>
  <c r="D1331" i="23"/>
  <c r="C1328" i="23"/>
  <c r="E1318" i="23"/>
  <c r="D1315" i="23"/>
  <c r="C1312" i="23"/>
  <c r="E1302" i="23"/>
  <c r="D1299" i="23"/>
  <c r="C1296" i="23"/>
  <c r="E1286" i="23"/>
  <c r="D1283" i="23"/>
  <c r="C1280" i="23"/>
  <c r="C1278" i="23"/>
  <c r="E1123" i="23"/>
  <c r="C1121" i="23"/>
  <c r="D1120" i="23"/>
  <c r="E1119" i="23"/>
  <c r="C1117" i="23"/>
  <c r="D1116" i="23"/>
  <c r="E1115" i="23"/>
  <c r="C1113" i="23"/>
  <c r="D1112" i="23"/>
  <c r="E1111" i="23"/>
  <c r="C1109" i="23"/>
  <c r="D1108" i="23"/>
  <c r="E1107" i="23"/>
  <c r="C1105" i="23"/>
  <c r="D1104" i="23"/>
  <c r="E1103" i="23"/>
  <c r="C1101" i="23"/>
  <c r="D1100" i="23"/>
  <c r="E1099" i="23"/>
  <c r="C1097" i="23"/>
  <c r="D1096" i="23"/>
  <c r="E1095" i="23"/>
  <c r="C1093" i="23"/>
  <c r="D1092" i="23"/>
  <c r="E1091" i="23"/>
  <c r="C1089" i="23"/>
  <c r="C1347" i="23"/>
  <c r="E1337" i="23"/>
  <c r="D1334" i="23"/>
  <c r="C1331" i="23"/>
  <c r="E1321" i="23"/>
  <c r="D1318" i="23"/>
  <c r="C1315" i="23"/>
  <c r="E1305" i="23"/>
  <c r="D1302" i="23"/>
  <c r="C1299" i="23"/>
  <c r="E1289" i="23"/>
  <c r="D1286" i="23"/>
  <c r="C1283" i="23"/>
  <c r="D1123" i="23"/>
  <c r="E1122" i="23"/>
  <c r="C1120" i="23"/>
  <c r="D1119" i="23"/>
  <c r="E1118" i="23"/>
  <c r="C1116" i="23"/>
  <c r="D1115" i="23"/>
  <c r="E1114" i="23"/>
  <c r="C1112" i="23"/>
  <c r="D1111" i="23"/>
  <c r="E1110" i="23"/>
  <c r="C1108" i="23"/>
  <c r="D1107" i="23"/>
  <c r="E1106" i="23"/>
  <c r="C1104" i="23"/>
  <c r="D1103" i="23"/>
  <c r="E1102" i="23"/>
  <c r="C1100" i="23"/>
  <c r="D1099" i="23"/>
  <c r="E1098" i="23"/>
  <c r="C1096" i="23"/>
  <c r="D1095" i="23"/>
  <c r="E1094" i="23"/>
  <c r="C1092" i="23"/>
  <c r="D1091" i="23"/>
  <c r="E1090" i="23"/>
  <c r="C1088" i="23"/>
  <c r="G1428" i="23"/>
  <c r="G1353" i="23"/>
  <c r="E1342" i="23"/>
  <c r="C1336" i="23"/>
  <c r="D1323" i="23"/>
  <c r="E1310" i="23"/>
  <c r="C1304" i="23"/>
  <c r="D1291" i="23"/>
  <c r="G1278" i="23"/>
  <c r="F1428" i="23"/>
  <c r="F1353" i="23"/>
  <c r="D1342" i="23"/>
  <c r="E1329" i="23"/>
  <c r="C1323" i="23"/>
  <c r="D1310" i="23"/>
  <c r="E1297" i="23"/>
  <c r="C1291" i="23"/>
  <c r="F1278" i="23"/>
  <c r="D1121" i="23"/>
  <c r="C1118" i="23"/>
  <c r="E1116" i="23"/>
  <c r="D1113" i="23"/>
  <c r="C1110" i="23"/>
  <c r="E1108" i="23"/>
  <c r="D1105" i="23"/>
  <c r="C1102" i="23"/>
  <c r="E1100" i="23"/>
  <c r="D1097" i="23"/>
  <c r="C1094" i="23"/>
  <c r="E1092" i="23"/>
  <c r="D1089" i="23"/>
  <c r="C1087" i="23"/>
  <c r="D1086" i="23"/>
  <c r="E1085" i="23"/>
  <c r="C1083" i="23"/>
  <c r="D1082" i="23"/>
  <c r="E1081" i="23"/>
  <c r="C1079" i="23"/>
  <c r="D1078" i="23"/>
  <c r="E1077" i="23"/>
  <c r="C1075" i="23"/>
  <c r="D1074" i="23"/>
  <c r="E1073" i="23"/>
  <c r="C1071" i="23"/>
  <c r="D1070" i="23"/>
  <c r="E1069" i="23"/>
  <c r="C1067" i="23"/>
  <c r="D1066" i="23"/>
  <c r="E1065" i="23"/>
  <c r="C1063" i="23"/>
  <c r="D1062" i="23"/>
  <c r="E1061" i="23"/>
  <c r="C1059" i="23"/>
  <c r="D1058" i="23"/>
  <c r="E1057" i="23"/>
  <c r="C1055" i="23"/>
  <c r="D1054" i="23"/>
  <c r="D1339" i="23"/>
  <c r="E1326" i="23"/>
  <c r="C1320" i="23"/>
  <c r="D1307" i="23"/>
  <c r="E1294" i="23"/>
  <c r="C1288" i="23"/>
  <c r="G1123" i="23"/>
  <c r="D1122" i="23"/>
  <c r="C1119" i="23"/>
  <c r="E1117" i="23"/>
  <c r="D1114" i="23"/>
  <c r="C1111" i="23"/>
  <c r="E1109" i="23"/>
  <c r="D1106" i="23"/>
  <c r="C1103" i="23"/>
  <c r="E1101" i="23"/>
  <c r="D1098" i="23"/>
  <c r="C1095" i="23"/>
  <c r="E1093" i="23"/>
  <c r="D1090" i="23"/>
  <c r="C1086" i="23"/>
  <c r="D1085" i="23"/>
  <c r="E1084" i="23"/>
  <c r="C1082" i="23"/>
  <c r="D1081" i="23"/>
  <c r="E1080" i="23"/>
  <c r="C1078" i="23"/>
  <c r="D1077" i="23"/>
  <c r="E1076" i="23"/>
  <c r="C1074" i="23"/>
  <c r="D1073" i="23"/>
  <c r="E1072" i="23"/>
  <c r="C1070" i="23"/>
  <c r="D1069" i="23"/>
  <c r="E1068" i="23"/>
  <c r="C1066" i="23"/>
  <c r="D1065" i="23"/>
  <c r="E1064" i="23"/>
  <c r="C1062" i="23"/>
  <c r="D1061" i="23"/>
  <c r="E1060" i="23"/>
  <c r="C1058" i="23"/>
  <c r="D1057" i="23"/>
  <c r="E1056" i="23"/>
  <c r="C1054" i="23"/>
  <c r="E1345" i="23"/>
  <c r="C1339" i="23"/>
  <c r="D1326" i="23"/>
  <c r="E1313" i="23"/>
  <c r="C1307" i="23"/>
  <c r="D1294" i="23"/>
  <c r="E1281" i="23"/>
  <c r="F1123" i="23"/>
  <c r="E1120" i="23"/>
  <c r="D1117" i="23"/>
  <c r="C1114" i="23"/>
  <c r="E1104" i="23"/>
  <c r="D1101" i="23"/>
  <c r="C1098" i="23"/>
  <c r="E1088" i="23"/>
  <c r="C1085" i="23"/>
  <c r="E1083" i="23"/>
  <c r="D1080" i="23"/>
  <c r="C1077" i="23"/>
  <c r="E1075" i="23"/>
  <c r="D1072" i="23"/>
  <c r="C1069" i="23"/>
  <c r="E1067" i="23"/>
  <c r="D1064" i="23"/>
  <c r="C1061" i="23"/>
  <c r="E1059" i="23"/>
  <c r="D1056" i="23"/>
  <c r="C1123" i="23"/>
  <c r="E1113" i="23"/>
  <c r="D1110" i="23"/>
  <c r="C1107" i="23"/>
  <c r="E1097" i="23"/>
  <c r="D1094" i="23"/>
  <c r="C1091" i="23"/>
  <c r="D1088" i="23"/>
  <c r="E1086" i="23"/>
  <c r="D1083" i="23"/>
  <c r="C1080" i="23"/>
  <c r="E1078" i="23"/>
  <c r="D1075" i="23"/>
  <c r="C1072" i="23"/>
  <c r="E1070" i="23"/>
  <c r="D1067" i="23"/>
  <c r="C1064" i="23"/>
  <c r="E1062" i="23"/>
  <c r="D1059" i="23"/>
  <c r="C1056" i="23"/>
  <c r="E1054" i="23"/>
  <c r="F899" i="23"/>
  <c r="G898" i="23"/>
  <c r="C898" i="23"/>
  <c r="D897" i="23"/>
  <c r="E896" i="23"/>
  <c r="F895" i="23"/>
  <c r="G894" i="23"/>
  <c r="C894" i="23"/>
  <c r="D893" i="23"/>
  <c r="E892" i="23"/>
  <c r="F891" i="23"/>
  <c r="G890" i="23"/>
  <c r="C890" i="23"/>
  <c r="D889" i="23"/>
  <c r="E888" i="23"/>
  <c r="F887" i="23"/>
  <c r="G886" i="23"/>
  <c r="C886" i="23"/>
  <c r="D885" i="23"/>
  <c r="E884" i="23"/>
  <c r="F883" i="23"/>
  <c r="G882" i="23"/>
  <c r="C882" i="23"/>
  <c r="D881" i="23"/>
  <c r="E880" i="23"/>
  <c r="F879" i="23"/>
  <c r="G878" i="23"/>
  <c r="C878" i="23"/>
  <c r="D877" i="23"/>
  <c r="E876" i="23"/>
  <c r="F875" i="23"/>
  <c r="G874" i="23"/>
  <c r="C874" i="23"/>
  <c r="D873" i="23"/>
  <c r="E872" i="23"/>
  <c r="F871" i="23"/>
  <c r="G870" i="23"/>
  <c r="C870" i="23"/>
  <c r="D869" i="23"/>
  <c r="E868" i="23"/>
  <c r="F867" i="23"/>
  <c r="G866" i="23"/>
  <c r="C866" i="23"/>
  <c r="D865" i="23"/>
  <c r="E864" i="23"/>
  <c r="F863" i="23"/>
  <c r="G862" i="23"/>
  <c r="C862" i="23"/>
  <c r="D861" i="23"/>
  <c r="E860" i="23"/>
  <c r="F859" i="23"/>
  <c r="G858" i="23"/>
  <c r="C858" i="23"/>
  <c r="D857" i="23"/>
  <c r="E856" i="23"/>
  <c r="F855" i="23"/>
  <c r="G854" i="23"/>
  <c r="C854" i="23"/>
  <c r="D853" i="23"/>
  <c r="E852" i="23"/>
  <c r="F851" i="23"/>
  <c r="G850" i="23"/>
  <c r="C850" i="23"/>
  <c r="D849" i="23"/>
  <c r="E848" i="23"/>
  <c r="F847" i="23"/>
  <c r="G846" i="23"/>
  <c r="C846" i="23"/>
  <c r="D845" i="23"/>
  <c r="E844" i="23"/>
  <c r="F843" i="23"/>
  <c r="G842" i="23"/>
  <c r="C842" i="23"/>
  <c r="D841" i="23"/>
  <c r="E840" i="23"/>
  <c r="F839" i="23"/>
  <c r="G838" i="23"/>
  <c r="C838" i="23"/>
  <c r="D837" i="23"/>
  <c r="E836" i="23"/>
  <c r="F835" i="23"/>
  <c r="G834" i="23"/>
  <c r="C834" i="23"/>
  <c r="D833" i="23"/>
  <c r="E832" i="23"/>
  <c r="F831" i="23"/>
  <c r="G830" i="23"/>
  <c r="C830" i="23"/>
  <c r="D824" i="23"/>
  <c r="E823" i="23"/>
  <c r="F822" i="23"/>
  <c r="F1496" i="23"/>
  <c r="G821" i="23"/>
  <c r="G1495" i="23"/>
  <c r="C821" i="23"/>
  <c r="D820" i="23"/>
  <c r="E819" i="23"/>
  <c r="F818" i="23"/>
  <c r="F1492" i="23"/>
  <c r="G817" i="23"/>
  <c r="G1491" i="23"/>
  <c r="C817" i="23"/>
  <c r="D816" i="23"/>
  <c r="E815" i="23"/>
  <c r="F814" i="23"/>
  <c r="F1488" i="23"/>
  <c r="G813" i="23"/>
  <c r="G1487" i="23"/>
  <c r="C813" i="23"/>
  <c r="D812" i="23"/>
  <c r="E811" i="23"/>
  <c r="F810" i="23"/>
  <c r="F1484" i="23"/>
  <c r="G809" i="23"/>
  <c r="G1483" i="23"/>
  <c r="C809" i="23"/>
  <c r="D808" i="23"/>
  <c r="E807" i="23"/>
  <c r="F806" i="23"/>
  <c r="F1480" i="23"/>
  <c r="G805" i="23"/>
  <c r="G1479" i="23"/>
  <c r="C805" i="23"/>
  <c r="D804" i="23"/>
  <c r="E803" i="23"/>
  <c r="F802" i="23"/>
  <c r="F1476" i="23"/>
  <c r="G801" i="23"/>
  <c r="G1475" i="23"/>
  <c r="C801" i="23"/>
  <c r="D800" i="23"/>
  <c r="E799" i="23"/>
  <c r="F798" i="23"/>
  <c r="F1472" i="23"/>
  <c r="G797" i="23"/>
  <c r="G1471" i="23"/>
  <c r="C797" i="23"/>
  <c r="D796" i="23"/>
  <c r="E795" i="23"/>
  <c r="F794" i="23"/>
  <c r="F1468" i="23"/>
  <c r="G793" i="23"/>
  <c r="G1467" i="23"/>
  <c r="C793" i="23"/>
  <c r="D792" i="23"/>
  <c r="E791" i="23"/>
  <c r="F790" i="23"/>
  <c r="F1464" i="23"/>
  <c r="G789" i="23"/>
  <c r="G1463" i="23"/>
  <c r="C789" i="23"/>
  <c r="D788" i="23"/>
  <c r="E787" i="23"/>
  <c r="F786" i="23"/>
  <c r="F1460" i="23"/>
  <c r="C1122" i="23"/>
  <c r="E1112" i="23"/>
  <c r="D1109" i="23"/>
  <c r="C1106" i="23"/>
  <c r="E1096" i="23"/>
  <c r="D1093" i="23"/>
  <c r="C1090" i="23"/>
  <c r="E1087" i="23"/>
  <c r="D1084" i="23"/>
  <c r="C1081" i="23"/>
  <c r="E1079" i="23"/>
  <c r="D1076" i="23"/>
  <c r="C1073" i="23"/>
  <c r="E1071" i="23"/>
  <c r="D1068" i="23"/>
  <c r="C1065" i="23"/>
  <c r="E1063" i="23"/>
  <c r="D1060" i="23"/>
  <c r="C1057" i="23"/>
  <c r="E1055" i="23"/>
  <c r="E899" i="23"/>
  <c r="F898" i="23"/>
  <c r="G897" i="23"/>
  <c r="C897" i="23"/>
  <c r="D896" i="23"/>
  <c r="E895" i="23"/>
  <c r="F894" i="23"/>
  <c r="G893" i="23"/>
  <c r="C893" i="23"/>
  <c r="D892" i="23"/>
  <c r="E891" i="23"/>
  <c r="F890" i="23"/>
  <c r="G889" i="23"/>
  <c r="C889" i="23"/>
  <c r="D888" i="23"/>
  <c r="E887" i="23"/>
  <c r="F886" i="23"/>
  <c r="G885" i="23"/>
  <c r="C885" i="23"/>
  <c r="D884" i="23"/>
  <c r="E883" i="23"/>
  <c r="F882" i="23"/>
  <c r="G881" i="23"/>
  <c r="C881" i="23"/>
  <c r="D880" i="23"/>
  <c r="E879" i="23"/>
  <c r="F878" i="23"/>
  <c r="G877" i="23"/>
  <c r="C877" i="23"/>
  <c r="D876" i="23"/>
  <c r="E875" i="23"/>
  <c r="F874" i="23"/>
  <c r="G873" i="23"/>
  <c r="C873" i="23"/>
  <c r="D872" i="23"/>
  <c r="E871" i="23"/>
  <c r="F870" i="23"/>
  <c r="G869" i="23"/>
  <c r="C869" i="23"/>
  <c r="D868" i="23"/>
  <c r="E867" i="23"/>
  <c r="F866" i="23"/>
  <c r="G865" i="23"/>
  <c r="C865" i="23"/>
  <c r="D864" i="23"/>
  <c r="E863" i="23"/>
  <c r="F862" i="23"/>
  <c r="G861" i="23"/>
  <c r="C861" i="23"/>
  <c r="D860" i="23"/>
  <c r="E859" i="23"/>
  <c r="F858" i="23"/>
  <c r="G857" i="23"/>
  <c r="C857" i="23"/>
  <c r="D856" i="23"/>
  <c r="E855" i="23"/>
  <c r="F854" i="23"/>
  <c r="G853" i="23"/>
  <c r="C853" i="23"/>
  <c r="D852" i="23"/>
  <c r="E851" i="23"/>
  <c r="F850" i="23"/>
  <c r="G849" i="23"/>
  <c r="C849" i="23"/>
  <c r="D848" i="23"/>
  <c r="E847" i="23"/>
  <c r="F846" i="23"/>
  <c r="G845" i="23"/>
  <c r="C845" i="23"/>
  <c r="D844" i="23"/>
  <c r="E843" i="23"/>
  <c r="F842" i="23"/>
  <c r="G841" i="23"/>
  <c r="C841" i="23"/>
  <c r="D840" i="23"/>
  <c r="E839" i="23"/>
  <c r="F838" i="23"/>
  <c r="G837" i="23"/>
  <c r="C837" i="23"/>
  <c r="D836" i="23"/>
  <c r="E835" i="23"/>
  <c r="F834" i="23"/>
  <c r="G833" i="23"/>
  <c r="C833" i="23"/>
  <c r="D832" i="23"/>
  <c r="E831" i="23"/>
  <c r="F830" i="23"/>
  <c r="G824" i="23"/>
  <c r="C824" i="23"/>
  <c r="D823" i="23"/>
  <c r="E822" i="23"/>
  <c r="F821" i="23"/>
  <c r="F1495" i="23"/>
  <c r="G820" i="23"/>
  <c r="G1494" i="23"/>
  <c r="C820" i="23"/>
  <c r="D819" i="23"/>
  <c r="E818" i="23"/>
  <c r="F817" i="23"/>
  <c r="F1491" i="23"/>
  <c r="G816" i="23"/>
  <c r="G1490" i="23"/>
  <c r="C816" i="23"/>
  <c r="D815" i="23"/>
  <c r="E814" i="23"/>
  <c r="F813" i="23"/>
  <c r="F1487" i="23"/>
  <c r="G812" i="23"/>
  <c r="G1486" i="23"/>
  <c r="C812" i="23"/>
  <c r="D811" i="23"/>
  <c r="E810" i="23"/>
  <c r="F809" i="23"/>
  <c r="F1483" i="23"/>
  <c r="G808" i="23"/>
  <c r="G1482" i="23"/>
  <c r="C808" i="23"/>
  <c r="D807" i="23"/>
  <c r="E806" i="23"/>
  <c r="F805" i="23"/>
  <c r="F1479" i="23"/>
  <c r="G804" i="23"/>
  <c r="G1478" i="23"/>
  <c r="C804" i="23"/>
  <c r="D803" i="23"/>
  <c r="E802" i="23"/>
  <c r="F801" i="23"/>
  <c r="F1475" i="23"/>
  <c r="G800" i="23"/>
  <c r="G1474" i="23"/>
  <c r="C800" i="23"/>
  <c r="D799" i="23"/>
  <c r="E798" i="23"/>
  <c r="F797" i="23"/>
  <c r="F1471" i="23"/>
  <c r="G796" i="23"/>
  <c r="G1470" i="23"/>
  <c r="C796" i="23"/>
  <c r="D795" i="23"/>
  <c r="E794" i="23"/>
  <c r="F793" i="23"/>
  <c r="F1467" i="23"/>
  <c r="G792" i="23"/>
  <c r="G1466" i="23"/>
  <c r="C792" i="23"/>
  <c r="D791" i="23"/>
  <c r="E790" i="23"/>
  <c r="F789" i="23"/>
  <c r="F1463" i="23"/>
  <c r="G788" i="23"/>
  <c r="G1462" i="23"/>
  <c r="C788" i="23"/>
  <c r="D787" i="23"/>
  <c r="E786" i="23"/>
  <c r="E1121" i="23"/>
  <c r="D1118" i="23"/>
  <c r="C1115" i="23"/>
  <c r="E1105" i="23"/>
  <c r="D1102" i="23"/>
  <c r="C1099" i="23"/>
  <c r="E1089" i="23"/>
  <c r="D1087" i="23"/>
  <c r="C1084" i="23"/>
  <c r="E1082" i="23"/>
  <c r="D1079" i="23"/>
  <c r="C1076" i="23"/>
  <c r="E1074" i="23"/>
  <c r="D1071" i="23"/>
  <c r="C1068" i="23"/>
  <c r="E1066" i="23"/>
  <c r="D1063" i="23"/>
  <c r="C1060" i="23"/>
  <c r="E1058" i="23"/>
  <c r="D1055" i="23"/>
  <c r="G899" i="23"/>
  <c r="D898" i="23"/>
  <c r="F896" i="23"/>
  <c r="C895" i="23"/>
  <c r="E893" i="23"/>
  <c r="G891" i="23"/>
  <c r="D890" i="23"/>
  <c r="F888" i="23"/>
  <c r="C887" i="23"/>
  <c r="E885" i="23"/>
  <c r="G883" i="23"/>
  <c r="D882" i="23"/>
  <c r="F880" i="23"/>
  <c r="C879" i="23"/>
  <c r="E877" i="23"/>
  <c r="G875" i="23"/>
  <c r="D874" i="23"/>
  <c r="F872" i="23"/>
  <c r="C871" i="23"/>
  <c r="E869" i="23"/>
  <c r="G867" i="23"/>
  <c r="D866" i="23"/>
  <c r="F864" i="23"/>
  <c r="C863" i="23"/>
  <c r="E861" i="23"/>
  <c r="G859" i="23"/>
  <c r="D858" i="23"/>
  <c r="F856" i="23"/>
  <c r="C855" i="23"/>
  <c r="E853" i="23"/>
  <c r="G851" i="23"/>
  <c r="D850" i="23"/>
  <c r="F848" i="23"/>
  <c r="C847" i="23"/>
  <c r="E845" i="23"/>
  <c r="G843" i="23"/>
  <c r="D842" i="23"/>
  <c r="F840" i="23"/>
  <c r="C839" i="23"/>
  <c r="E837" i="23"/>
  <c r="G835" i="23"/>
  <c r="D834" i="23"/>
  <c r="F832" i="23"/>
  <c r="C831" i="23"/>
  <c r="E824" i="23"/>
  <c r="G822" i="23"/>
  <c r="G1496" i="23"/>
  <c r="D821" i="23"/>
  <c r="F819" i="23"/>
  <c r="F1493" i="23"/>
  <c r="C818" i="23"/>
  <c r="E816" i="23"/>
  <c r="G814" i="23"/>
  <c r="G1488" i="23"/>
  <c r="D813" i="23"/>
  <c r="F811" i="23"/>
  <c r="F1485" i="23"/>
  <c r="C810" i="23"/>
  <c r="E808" i="23"/>
  <c r="G806" i="23"/>
  <c r="G1480" i="23"/>
  <c r="D805" i="23"/>
  <c r="F803" i="23"/>
  <c r="F1477" i="23"/>
  <c r="C802" i="23"/>
  <c r="E800" i="23"/>
  <c r="G798" i="23"/>
  <c r="G1472" i="23"/>
  <c r="D797" i="23"/>
  <c r="F795" i="23"/>
  <c r="F1469" i="23"/>
  <c r="C794" i="23"/>
  <c r="E792" i="23"/>
  <c r="G790" i="23"/>
  <c r="G1464" i="23"/>
  <c r="D789" i="23"/>
  <c r="F787" i="23"/>
  <c r="F1461" i="23"/>
  <c r="C786" i="23"/>
  <c r="D785" i="23"/>
  <c r="E784" i="23"/>
  <c r="F783" i="23"/>
  <c r="F1457" i="23"/>
  <c r="G782" i="23"/>
  <c r="G1456" i="23"/>
  <c r="C782" i="23"/>
  <c r="D781" i="23"/>
  <c r="E780" i="23"/>
  <c r="F779" i="23"/>
  <c r="F1453" i="23"/>
  <c r="G778" i="23"/>
  <c r="G1452" i="23"/>
  <c r="C778" i="23"/>
  <c r="D777" i="23"/>
  <c r="E776" i="23"/>
  <c r="F775" i="23"/>
  <c r="F1449" i="23"/>
  <c r="G774" i="23"/>
  <c r="G1448" i="23"/>
  <c r="C774" i="23"/>
  <c r="D773" i="23"/>
  <c r="E772" i="23"/>
  <c r="F771" i="23"/>
  <c r="F1445" i="23"/>
  <c r="G770" i="23"/>
  <c r="G1444" i="23"/>
  <c r="C770" i="23"/>
  <c r="D769" i="23"/>
  <c r="E768" i="23"/>
  <c r="F767" i="23"/>
  <c r="F1441" i="23"/>
  <c r="G766" i="23"/>
  <c r="G1440" i="23"/>
  <c r="C766" i="23"/>
  <c r="D765" i="23"/>
  <c r="E764" i="23"/>
  <c r="F763" i="23"/>
  <c r="F1437" i="23"/>
  <c r="G762" i="23"/>
  <c r="G1436" i="23"/>
  <c r="C762" i="23"/>
  <c r="D761" i="23"/>
  <c r="E760" i="23"/>
  <c r="F759" i="23"/>
  <c r="F1433" i="23"/>
  <c r="G758" i="23"/>
  <c r="G1432" i="23"/>
  <c r="C758" i="23"/>
  <c r="D757" i="23"/>
  <c r="E756" i="23"/>
  <c r="F755" i="23"/>
  <c r="F1429" i="23"/>
  <c r="G749" i="23"/>
  <c r="C749" i="23"/>
  <c r="D748" i="23"/>
  <c r="E747" i="23"/>
  <c r="F746" i="23"/>
  <c r="F1420" i="23"/>
  <c r="G745" i="23"/>
  <c r="G1419" i="23"/>
  <c r="C745" i="23"/>
  <c r="D744" i="23"/>
  <c r="E743" i="23"/>
  <c r="F742" i="23"/>
  <c r="F1416" i="23"/>
  <c r="G741" i="23"/>
  <c r="G1415" i="23"/>
  <c r="C741" i="23"/>
  <c r="D740" i="23"/>
  <c r="E739" i="23"/>
  <c r="F738" i="23"/>
  <c r="F1412" i="23"/>
  <c r="G737" i="23"/>
  <c r="G1411" i="23"/>
  <c r="C737" i="23"/>
  <c r="D736" i="23"/>
  <c r="E735" i="23"/>
  <c r="F734" i="23"/>
  <c r="F1408" i="23"/>
  <c r="G733" i="23"/>
  <c r="G1407" i="23"/>
  <c r="C733" i="23"/>
  <c r="D732" i="23"/>
  <c r="E731" i="23"/>
  <c r="F730" i="23"/>
  <c r="F1404" i="23"/>
  <c r="G729" i="23"/>
  <c r="G1403" i="23"/>
  <c r="C729" i="23"/>
  <c r="D728" i="23"/>
  <c r="E727" i="23"/>
  <c r="F726" i="23"/>
  <c r="F1400" i="23"/>
  <c r="G725" i="23"/>
  <c r="G1399" i="23"/>
  <c r="C725" i="23"/>
  <c r="D724" i="23"/>
  <c r="E723" i="23"/>
  <c r="F722" i="23"/>
  <c r="F1396" i="23"/>
  <c r="G721" i="23"/>
  <c r="G1395" i="23"/>
  <c r="C721" i="23"/>
  <c r="D720" i="23"/>
  <c r="E719" i="23"/>
  <c r="F718" i="23"/>
  <c r="F1392" i="23"/>
  <c r="G717" i="23"/>
  <c r="G1391" i="23"/>
  <c r="C717" i="23"/>
  <c r="D716" i="23"/>
  <c r="E715" i="23"/>
  <c r="F714" i="23"/>
  <c r="F1388" i="23"/>
  <c r="G713" i="23"/>
  <c r="G1387" i="23"/>
  <c r="C713" i="23"/>
  <c r="D712" i="23"/>
  <c r="E711" i="23"/>
  <c r="F710" i="23"/>
  <c r="F1384" i="23"/>
  <c r="G709" i="23"/>
  <c r="G1383" i="23"/>
  <c r="C709" i="23"/>
  <c r="D708" i="23"/>
  <c r="E707" i="23"/>
  <c r="D899" i="23"/>
  <c r="F897" i="23"/>
  <c r="C896" i="23"/>
  <c r="E894" i="23"/>
  <c r="G892" i="23"/>
  <c r="D891" i="23"/>
  <c r="F889" i="23"/>
  <c r="C888" i="23"/>
  <c r="E886" i="23"/>
  <c r="G884" i="23"/>
  <c r="D883" i="23"/>
  <c r="F881" i="23"/>
  <c r="C880" i="23"/>
  <c r="E878" i="23"/>
  <c r="G876" i="23"/>
  <c r="D875" i="23"/>
  <c r="F873" i="23"/>
  <c r="C872" i="23"/>
  <c r="E870" i="23"/>
  <c r="G868" i="23"/>
  <c r="D867" i="23"/>
  <c r="F865" i="23"/>
  <c r="C864" i="23"/>
  <c r="E862" i="23"/>
  <c r="G860" i="23"/>
  <c r="D859" i="23"/>
  <c r="F857" i="23"/>
  <c r="C856" i="23"/>
  <c r="E854" i="23"/>
  <c r="G852" i="23"/>
  <c r="D851" i="23"/>
  <c r="F849" i="23"/>
  <c r="C848" i="23"/>
  <c r="E846" i="23"/>
  <c r="G844" i="23"/>
  <c r="D843" i="23"/>
  <c r="F841" i="23"/>
  <c r="C840" i="23"/>
  <c r="E838" i="23"/>
  <c r="G836" i="23"/>
  <c r="D835" i="23"/>
  <c r="F833" i="23"/>
  <c r="C832" i="23"/>
  <c r="E830" i="23"/>
  <c r="G823" i="23"/>
  <c r="G1497" i="23"/>
  <c r="D822" i="23"/>
  <c r="F820" i="23"/>
  <c r="F1494" i="23"/>
  <c r="C819" i="23"/>
  <c r="E817" i="23"/>
  <c r="G815" i="23"/>
  <c r="G1489" i="23"/>
  <c r="D814" i="23"/>
  <c r="F812" i="23"/>
  <c r="F1486" i="23"/>
  <c r="C811" i="23"/>
  <c r="E809" i="23"/>
  <c r="G807" i="23"/>
  <c r="G1481" i="23"/>
  <c r="D806" i="23"/>
  <c r="F804" i="23"/>
  <c r="F1478" i="23"/>
  <c r="C803" i="23"/>
  <c r="E801" i="23"/>
  <c r="G799" i="23"/>
  <c r="G1473" i="23"/>
  <c r="D798" i="23"/>
  <c r="F796" i="23"/>
  <c r="F1470" i="23"/>
  <c r="C795" i="23"/>
  <c r="E793" i="23"/>
  <c r="G791" i="23"/>
  <c r="G1465" i="23"/>
  <c r="D790" i="23"/>
  <c r="F788" i="23"/>
  <c r="F1462" i="23"/>
  <c r="C787" i="23"/>
  <c r="G785" i="23"/>
  <c r="G1459" i="23"/>
  <c r="C785" i="23"/>
  <c r="D784" i="23"/>
  <c r="E783" i="23"/>
  <c r="F782" i="23"/>
  <c r="F1456" i="23"/>
  <c r="G781" i="23"/>
  <c r="G1455" i="23"/>
  <c r="C781" i="23"/>
  <c r="D780" i="23"/>
  <c r="E779" i="23"/>
  <c r="F778" i="23"/>
  <c r="F1452" i="23"/>
  <c r="G777" i="23"/>
  <c r="G1451" i="23"/>
  <c r="C777" i="23"/>
  <c r="D776" i="23"/>
  <c r="E775" i="23"/>
  <c r="F774" i="23"/>
  <c r="F1448" i="23"/>
  <c r="G773" i="23"/>
  <c r="G1447" i="23"/>
  <c r="C773" i="23"/>
  <c r="D772" i="23"/>
  <c r="E771" i="23"/>
  <c r="F770" i="23"/>
  <c r="F1444" i="23"/>
  <c r="G769" i="23"/>
  <c r="G1443" i="23"/>
  <c r="C769" i="23"/>
  <c r="D768" i="23"/>
  <c r="E767" i="23"/>
  <c r="F766" i="23"/>
  <c r="F1440" i="23"/>
  <c r="G765" i="23"/>
  <c r="G1439" i="23"/>
  <c r="C765" i="23"/>
  <c r="D764" i="23"/>
  <c r="E763" i="23"/>
  <c r="F762" i="23"/>
  <c r="F1436" i="23"/>
  <c r="G761" i="23"/>
  <c r="G1435" i="23"/>
  <c r="C761" i="23"/>
  <c r="D760" i="23"/>
  <c r="E759" i="23"/>
  <c r="F758" i="23"/>
  <c r="F1432" i="23"/>
  <c r="G757" i="23"/>
  <c r="G1431" i="23"/>
  <c r="C757" i="23"/>
  <c r="D756" i="23"/>
  <c r="E755" i="23"/>
  <c r="F749" i="23"/>
  <c r="G748" i="23"/>
  <c r="G1422" i="23"/>
  <c r="C748" i="23"/>
  <c r="D747" i="23"/>
  <c r="E746" i="23"/>
  <c r="F745" i="23"/>
  <c r="F1419" i="23"/>
  <c r="G744" i="23"/>
  <c r="G1418" i="23"/>
  <c r="C744" i="23"/>
  <c r="D743" i="23"/>
  <c r="E742" i="23"/>
  <c r="F741" i="23"/>
  <c r="F1415" i="23"/>
  <c r="G740" i="23"/>
  <c r="G1414" i="23"/>
  <c r="C740" i="23"/>
  <c r="D739" i="23"/>
  <c r="E738" i="23"/>
  <c r="F737" i="23"/>
  <c r="F1411" i="23"/>
  <c r="G736" i="23"/>
  <c r="G1410" i="23"/>
  <c r="C736" i="23"/>
  <c r="D735" i="23"/>
  <c r="E734" i="23"/>
  <c r="F733" i="23"/>
  <c r="F1407" i="23"/>
  <c r="G732" i="23"/>
  <c r="G1406" i="23"/>
  <c r="C732" i="23"/>
  <c r="D731" i="23"/>
  <c r="E730" i="23"/>
  <c r="F729" i="23"/>
  <c r="F1403" i="23"/>
  <c r="G728" i="23"/>
  <c r="G1402" i="23"/>
  <c r="C728" i="23"/>
  <c r="D727" i="23"/>
  <c r="E726" i="23"/>
  <c r="F725" i="23"/>
  <c r="F1399" i="23"/>
  <c r="G724" i="23"/>
  <c r="G1398" i="23"/>
  <c r="C724" i="23"/>
  <c r="D723" i="23"/>
  <c r="E722" i="23"/>
  <c r="F721" i="23"/>
  <c r="F1395" i="23"/>
  <c r="G720" i="23"/>
  <c r="G1394" i="23"/>
  <c r="C720" i="23"/>
  <c r="D719" i="23"/>
  <c r="E718" i="23"/>
  <c r="F717" i="23"/>
  <c r="F1391" i="23"/>
  <c r="G716" i="23"/>
  <c r="G1390" i="23"/>
  <c r="C716" i="23"/>
  <c r="D715" i="23"/>
  <c r="E714" i="23"/>
  <c r="F713" i="23"/>
  <c r="F1387" i="23"/>
  <c r="G712" i="23"/>
  <c r="G1386" i="23"/>
  <c r="C712" i="23"/>
  <c r="D711" i="23"/>
  <c r="E710" i="23"/>
  <c r="F709" i="23"/>
  <c r="F1383" i="23"/>
  <c r="G708" i="23"/>
  <c r="G1382" i="23"/>
  <c r="C708" i="23"/>
  <c r="D707" i="23"/>
  <c r="E706" i="23"/>
  <c r="F705" i="23"/>
  <c r="F1379" i="23"/>
  <c r="G704" i="23"/>
  <c r="G1378" i="23"/>
  <c r="C704" i="23"/>
  <c r="D703" i="23"/>
  <c r="E702" i="23"/>
  <c r="F701" i="23"/>
  <c r="F1375" i="23"/>
  <c r="G700" i="23"/>
  <c r="G1374" i="23"/>
  <c r="C700" i="23"/>
  <c r="D699" i="23"/>
  <c r="E698" i="23"/>
  <c r="F697" i="23"/>
  <c r="F1371" i="23"/>
  <c r="G696" i="23"/>
  <c r="G1370" i="23"/>
  <c r="C696" i="23"/>
  <c r="D695" i="23"/>
  <c r="E694" i="23"/>
  <c r="F693" i="23"/>
  <c r="F1367" i="23"/>
  <c r="G692" i="23"/>
  <c r="G1366" i="23"/>
  <c r="C692" i="23"/>
  <c r="D691" i="23"/>
  <c r="E690" i="23"/>
  <c r="F689" i="23"/>
  <c r="F1363" i="23"/>
  <c r="G688" i="23"/>
  <c r="G1362" i="23"/>
  <c r="C688" i="23"/>
  <c r="D687" i="23"/>
  <c r="E686" i="23"/>
  <c r="F685" i="23"/>
  <c r="F1359" i="23"/>
  <c r="G684" i="23"/>
  <c r="G1358" i="23"/>
  <c r="C684" i="23"/>
  <c r="D683" i="23"/>
  <c r="E682" i="23"/>
  <c r="F681" i="23"/>
  <c r="F1355" i="23"/>
  <c r="G680" i="23"/>
  <c r="G1354" i="23"/>
  <c r="C680" i="23"/>
  <c r="C899" i="23"/>
  <c r="E897" i="23"/>
  <c r="G895" i="23"/>
  <c r="D894" i="23"/>
  <c r="F892" i="23"/>
  <c r="C891" i="23"/>
  <c r="E889" i="23"/>
  <c r="G887" i="23"/>
  <c r="D886" i="23"/>
  <c r="F884" i="23"/>
  <c r="C883" i="23"/>
  <c r="E881" i="23"/>
  <c r="G879" i="23"/>
  <c r="D878" i="23"/>
  <c r="F876" i="23"/>
  <c r="C875" i="23"/>
  <c r="E873" i="23"/>
  <c r="G871" i="23"/>
  <c r="D870" i="23"/>
  <c r="F868" i="23"/>
  <c r="C867" i="23"/>
  <c r="E865" i="23"/>
  <c r="G863" i="23"/>
  <c r="D862" i="23"/>
  <c r="F860" i="23"/>
  <c r="C859" i="23"/>
  <c r="E857" i="23"/>
  <c r="G855" i="23"/>
  <c r="D854" i="23"/>
  <c r="F852" i="23"/>
  <c r="C851" i="23"/>
  <c r="E849" i="23"/>
  <c r="G847" i="23"/>
  <c r="D846" i="23"/>
  <c r="F844" i="23"/>
  <c r="C843" i="23"/>
  <c r="E841" i="23"/>
  <c r="G839" i="23"/>
  <c r="D838" i="23"/>
  <c r="F836" i="23"/>
  <c r="C835" i="23"/>
  <c r="E833" i="23"/>
  <c r="G831" i="23"/>
  <c r="D830" i="23"/>
  <c r="F823" i="23"/>
  <c r="F1497" i="23"/>
  <c r="C822" i="23"/>
  <c r="E820" i="23"/>
  <c r="G818" i="23"/>
  <c r="G1492" i="23"/>
  <c r="D817" i="23"/>
  <c r="F815" i="23"/>
  <c r="F1489" i="23"/>
  <c r="C814" i="23"/>
  <c r="E812" i="23"/>
  <c r="G810" i="23"/>
  <c r="G1484" i="23"/>
  <c r="D809" i="23"/>
  <c r="F807" i="23"/>
  <c r="F1481" i="23"/>
  <c r="C806" i="23"/>
  <c r="E804" i="23"/>
  <c r="G802" i="23"/>
  <c r="G1476" i="23"/>
  <c r="D801" i="23"/>
  <c r="F799" i="23"/>
  <c r="F1473" i="23"/>
  <c r="C798" i="23"/>
  <c r="E796" i="23"/>
  <c r="G794" i="23"/>
  <c r="G1468" i="23"/>
  <c r="D793" i="23"/>
  <c r="F791" i="23"/>
  <c r="F1465" i="23"/>
  <c r="C790" i="23"/>
  <c r="E788" i="23"/>
  <c r="G786" i="23"/>
  <c r="G1460" i="23"/>
  <c r="F785" i="23"/>
  <c r="F1459" i="23"/>
  <c r="G784" i="23"/>
  <c r="G1458" i="23"/>
  <c r="C784" i="23"/>
  <c r="D783" i="23"/>
  <c r="E782" i="23"/>
  <c r="F781" i="23"/>
  <c r="F1455" i="23"/>
  <c r="G780" i="23"/>
  <c r="G1454" i="23"/>
  <c r="C780" i="23"/>
  <c r="D779" i="23"/>
  <c r="E778" i="23"/>
  <c r="F777" i="23"/>
  <c r="F1451" i="23"/>
  <c r="G776" i="23"/>
  <c r="G1450" i="23"/>
  <c r="C776" i="23"/>
  <c r="D775" i="23"/>
  <c r="E774" i="23"/>
  <c r="F773" i="23"/>
  <c r="F1447" i="23"/>
  <c r="G772" i="23"/>
  <c r="G1446" i="23"/>
  <c r="C772" i="23"/>
  <c r="D771" i="23"/>
  <c r="E770" i="23"/>
  <c r="F769" i="23"/>
  <c r="F1443" i="23"/>
  <c r="G768" i="23"/>
  <c r="G1442" i="23"/>
  <c r="C768" i="23"/>
  <c r="D767" i="23"/>
  <c r="E766" i="23"/>
  <c r="F765" i="23"/>
  <c r="F1439" i="23"/>
  <c r="G764" i="23"/>
  <c r="G1438" i="23"/>
  <c r="C764" i="23"/>
  <c r="D763" i="23"/>
  <c r="E762" i="23"/>
  <c r="F761" i="23"/>
  <c r="F1435" i="23"/>
  <c r="G760" i="23"/>
  <c r="G1434" i="23"/>
  <c r="C760" i="23"/>
  <c r="D759" i="23"/>
  <c r="E758" i="23"/>
  <c r="F757" i="23"/>
  <c r="F1431" i="23"/>
  <c r="G756" i="23"/>
  <c r="G1430" i="23"/>
  <c r="C756" i="23"/>
  <c r="D755" i="23"/>
  <c r="E749" i="23"/>
  <c r="F748" i="23"/>
  <c r="F1422" i="23"/>
  <c r="G747" i="23"/>
  <c r="G1421" i="23"/>
  <c r="C747" i="23"/>
  <c r="D746" i="23"/>
  <c r="E745" i="23"/>
  <c r="F744" i="23"/>
  <c r="F1418" i="23"/>
  <c r="G743" i="23"/>
  <c r="G1417" i="23"/>
  <c r="C743" i="23"/>
  <c r="D742" i="23"/>
  <c r="E741" i="23"/>
  <c r="F740" i="23"/>
  <c r="F1414" i="23"/>
  <c r="G739" i="23"/>
  <c r="G1413" i="23"/>
  <c r="C739" i="23"/>
  <c r="D738" i="23"/>
  <c r="E737" i="23"/>
  <c r="F736" i="23"/>
  <c r="F1410" i="23"/>
  <c r="G735" i="23"/>
  <c r="G1409" i="23"/>
  <c r="C735" i="23"/>
  <c r="D734" i="23"/>
  <c r="E733" i="23"/>
  <c r="F732" i="23"/>
  <c r="F1406" i="23"/>
  <c r="G731" i="23"/>
  <c r="G1405" i="23"/>
  <c r="C731" i="23"/>
  <c r="D730" i="23"/>
  <c r="E729" i="23"/>
  <c r="F728" i="23"/>
  <c r="F1402" i="23"/>
  <c r="G727" i="23"/>
  <c r="G1401" i="23"/>
  <c r="C727" i="23"/>
  <c r="D726" i="23"/>
  <c r="E725" i="23"/>
  <c r="F724" i="23"/>
  <c r="F1398" i="23"/>
  <c r="G723" i="23"/>
  <c r="G1397" i="23"/>
  <c r="C723" i="23"/>
  <c r="D722" i="23"/>
  <c r="E721" i="23"/>
  <c r="F720" i="23"/>
  <c r="F1394" i="23"/>
  <c r="G719" i="23"/>
  <c r="G1393" i="23"/>
  <c r="C719" i="23"/>
  <c r="D718" i="23"/>
  <c r="E717" i="23"/>
  <c r="F716" i="23"/>
  <c r="F1390" i="23"/>
  <c r="G715" i="23"/>
  <c r="G1389" i="23"/>
  <c r="C715" i="23"/>
  <c r="D714" i="23"/>
  <c r="E713" i="23"/>
  <c r="F712" i="23"/>
  <c r="F1386" i="23"/>
  <c r="G711" i="23"/>
  <c r="G1385" i="23"/>
  <c r="C711" i="23"/>
  <c r="D710" i="23"/>
  <c r="E709" i="23"/>
  <c r="F708" i="23"/>
  <c r="F1382" i="23"/>
  <c r="G707" i="23"/>
  <c r="G1381" i="23"/>
  <c r="C707" i="23"/>
  <c r="D706" i="23"/>
  <c r="E705" i="23"/>
  <c r="F704" i="23"/>
  <c r="F1378" i="23"/>
  <c r="G703" i="23"/>
  <c r="G1377" i="23"/>
  <c r="C703" i="23"/>
  <c r="D702" i="23"/>
  <c r="E701" i="23"/>
  <c r="F700" i="23"/>
  <c r="F1374" i="23"/>
  <c r="G699" i="23"/>
  <c r="G1373" i="23"/>
  <c r="C699" i="23"/>
  <c r="D698" i="23"/>
  <c r="E697" i="23"/>
  <c r="F696" i="23"/>
  <c r="F1370" i="23"/>
  <c r="G695" i="23"/>
  <c r="G1369" i="23"/>
  <c r="C695" i="23"/>
  <c r="D694" i="23"/>
  <c r="E693" i="23"/>
  <c r="F692" i="23"/>
  <c r="F1366" i="23"/>
  <c r="G691" i="23"/>
  <c r="G1365" i="23"/>
  <c r="C691" i="23"/>
  <c r="D690" i="23"/>
  <c r="E689" i="23"/>
  <c r="F688" i="23"/>
  <c r="F1362" i="23"/>
  <c r="G687" i="23"/>
  <c r="G1361" i="23"/>
  <c r="C687" i="23"/>
  <c r="D686" i="23"/>
  <c r="E685" i="23"/>
  <c r="F684" i="23"/>
  <c r="F1358" i="23"/>
  <c r="G683" i="23"/>
  <c r="G1357" i="23"/>
  <c r="C683" i="23"/>
  <c r="D682" i="23"/>
  <c r="E681" i="23"/>
  <c r="F680" i="23"/>
  <c r="F1354" i="23"/>
  <c r="E898" i="23"/>
  <c r="G896" i="23"/>
  <c r="D895" i="23"/>
  <c r="F893" i="23"/>
  <c r="C892" i="23"/>
  <c r="E890" i="23"/>
  <c r="G888" i="23"/>
  <c r="D887" i="23"/>
  <c r="F885" i="23"/>
  <c r="C884" i="23"/>
  <c r="E882" i="23"/>
  <c r="G880" i="23"/>
  <c r="D879" i="23"/>
  <c r="F877" i="23"/>
  <c r="C876" i="23"/>
  <c r="E874" i="23"/>
  <c r="G872" i="23"/>
  <c r="D871" i="23"/>
  <c r="F869" i="23"/>
  <c r="C868" i="23"/>
  <c r="E866" i="23"/>
  <c r="G864" i="23"/>
  <c r="D863" i="23"/>
  <c r="F861" i="23"/>
  <c r="C860" i="23"/>
  <c r="E858" i="23"/>
  <c r="G856" i="23"/>
  <c r="D855" i="23"/>
  <c r="F853" i="23"/>
  <c r="C852" i="23"/>
  <c r="E850" i="23"/>
  <c r="G848" i="23"/>
  <c r="D847" i="23"/>
  <c r="F845" i="23"/>
  <c r="C844" i="23"/>
  <c r="E842" i="23"/>
  <c r="G840" i="23"/>
  <c r="D839" i="23"/>
  <c r="F837" i="23"/>
  <c r="C836" i="23"/>
  <c r="E834" i="23"/>
  <c r="G832" i="23"/>
  <c r="D831" i="23"/>
  <c r="F824" i="23"/>
  <c r="C823" i="23"/>
  <c r="E821" i="23"/>
  <c r="G819" i="23"/>
  <c r="G1493" i="23"/>
  <c r="D818" i="23"/>
  <c r="F816" i="23"/>
  <c r="F1490" i="23"/>
  <c r="C815" i="23"/>
  <c r="E813" i="23"/>
  <c r="G811" i="23"/>
  <c r="G1485" i="23"/>
  <c r="D810" i="23"/>
  <c r="F808" i="23"/>
  <c r="F1482" i="23"/>
  <c r="C807" i="23"/>
  <c r="E805" i="23"/>
  <c r="G803" i="23"/>
  <c r="G1477" i="23"/>
  <c r="D802" i="23"/>
  <c r="F800" i="23"/>
  <c r="F1474" i="23"/>
  <c r="C799" i="23"/>
  <c r="E797" i="23"/>
  <c r="G795" i="23"/>
  <c r="G1469" i="23"/>
  <c r="D794" i="23"/>
  <c r="F792" i="23"/>
  <c r="F1466" i="23"/>
  <c r="C791" i="23"/>
  <c r="E789" i="23"/>
  <c r="G787" i="23"/>
  <c r="G1461" i="23"/>
  <c r="D786" i="23"/>
  <c r="E785" i="23"/>
  <c r="F784" i="23"/>
  <c r="F1458" i="23"/>
  <c r="G783" i="23"/>
  <c r="G1457" i="23"/>
  <c r="C783" i="23"/>
  <c r="D782" i="23"/>
  <c r="E781" i="23"/>
  <c r="F780" i="23"/>
  <c r="F1454" i="23"/>
  <c r="G779" i="23"/>
  <c r="G1453" i="23"/>
  <c r="C779" i="23"/>
  <c r="D778" i="23"/>
  <c r="E777" i="23"/>
  <c r="F776" i="23"/>
  <c r="F1450" i="23"/>
  <c r="G775" i="23"/>
  <c r="G1449" i="23"/>
  <c r="C775" i="23"/>
  <c r="D774" i="23"/>
  <c r="E773" i="23"/>
  <c r="F772" i="23"/>
  <c r="F1446" i="23"/>
  <c r="G771" i="23"/>
  <c r="G1445" i="23"/>
  <c r="C771" i="23"/>
  <c r="D770" i="23"/>
  <c r="E769" i="23"/>
  <c r="F768" i="23"/>
  <c r="F1442" i="23"/>
  <c r="G767" i="23"/>
  <c r="G1441" i="23"/>
  <c r="C767" i="23"/>
  <c r="D766" i="23"/>
  <c r="E765" i="23"/>
  <c r="F764" i="23"/>
  <c r="F1438" i="23"/>
  <c r="G763" i="23"/>
  <c r="G1437" i="23"/>
  <c r="C763" i="23"/>
  <c r="D762" i="23"/>
  <c r="E761" i="23"/>
  <c r="F760" i="23"/>
  <c r="F1434" i="23"/>
  <c r="G759" i="23"/>
  <c r="G1433" i="23"/>
  <c r="C759" i="23"/>
  <c r="D758" i="23"/>
  <c r="E757" i="23"/>
  <c r="F756" i="23"/>
  <c r="F1430" i="23"/>
  <c r="G755" i="23"/>
  <c r="G1429" i="23"/>
  <c r="C755" i="23"/>
  <c r="D749" i="23"/>
  <c r="E748" i="23"/>
  <c r="F747" i="23"/>
  <c r="F1421" i="23"/>
  <c r="G746" i="23"/>
  <c r="G1420" i="23"/>
  <c r="C746" i="23"/>
  <c r="D745" i="23"/>
  <c r="E744" i="23"/>
  <c r="F743" i="23"/>
  <c r="F1417" i="23"/>
  <c r="G742" i="23"/>
  <c r="G1416" i="23"/>
  <c r="C742" i="23"/>
  <c r="D741" i="23"/>
  <c r="E740" i="23"/>
  <c r="F739" i="23"/>
  <c r="F1413" i="23"/>
  <c r="G738" i="23"/>
  <c r="G1412" i="23"/>
  <c r="C738" i="23"/>
  <c r="D737" i="23"/>
  <c r="E736" i="23"/>
  <c r="F735" i="23"/>
  <c r="F1409" i="23"/>
  <c r="G734" i="23"/>
  <c r="G1408" i="23"/>
  <c r="C734" i="23"/>
  <c r="D733" i="23"/>
  <c r="E732" i="23"/>
  <c r="F731" i="23"/>
  <c r="F1405" i="23"/>
  <c r="G730" i="23"/>
  <c r="G1404" i="23"/>
  <c r="C730" i="23"/>
  <c r="D729" i="23"/>
  <c r="E728" i="23"/>
  <c r="F727" i="23"/>
  <c r="F1401" i="23"/>
  <c r="G726" i="23"/>
  <c r="G1400" i="23"/>
  <c r="C726" i="23"/>
  <c r="D725" i="23"/>
  <c r="E724" i="23"/>
  <c r="F723" i="23"/>
  <c r="F1397" i="23"/>
  <c r="G722" i="23"/>
  <c r="G1396" i="23"/>
  <c r="C722" i="23"/>
  <c r="D721" i="23"/>
  <c r="E720" i="23"/>
  <c r="F719" i="23"/>
  <c r="F1393" i="23"/>
  <c r="G718" i="23"/>
  <c r="G1392" i="23"/>
  <c r="C718" i="23"/>
  <c r="D717" i="23"/>
  <c r="E716" i="23"/>
  <c r="F715" i="23"/>
  <c r="F1389" i="23"/>
  <c r="G714" i="23"/>
  <c r="G1388" i="23"/>
  <c r="C714" i="23"/>
  <c r="D713" i="23"/>
  <c r="E712" i="23"/>
  <c r="F711" i="23"/>
  <c r="F1385" i="23"/>
  <c r="G710" i="23"/>
  <c r="G1384" i="23"/>
  <c r="C710" i="23"/>
  <c r="D709" i="23"/>
  <c r="E708" i="23"/>
  <c r="F707" i="23"/>
  <c r="F1381" i="23"/>
  <c r="G705" i="23"/>
  <c r="G1379" i="23"/>
  <c r="D704" i="23"/>
  <c r="F702" i="23"/>
  <c r="F1376" i="23"/>
  <c r="C701" i="23"/>
  <c r="E699" i="23"/>
  <c r="G697" i="23"/>
  <c r="G1371" i="23"/>
  <c r="D696" i="23"/>
  <c r="F694" i="23"/>
  <c r="F1368" i="23"/>
  <c r="C693" i="23"/>
  <c r="E691" i="23"/>
  <c r="G689" i="23"/>
  <c r="G1363" i="23"/>
  <c r="D688" i="23"/>
  <c r="F686" i="23"/>
  <c r="F1360" i="23"/>
  <c r="C685" i="23"/>
  <c r="E683" i="23"/>
  <c r="G681" i="23"/>
  <c r="G1355" i="23"/>
  <c r="D680" i="23"/>
  <c r="G706" i="23"/>
  <c r="G1380" i="23"/>
  <c r="D705" i="23"/>
  <c r="F703" i="23"/>
  <c r="F1377" i="23"/>
  <c r="C702" i="23"/>
  <c r="E700" i="23"/>
  <c r="G698" i="23"/>
  <c r="G1372" i="23"/>
  <c r="D697" i="23"/>
  <c r="F695" i="23"/>
  <c r="F1369" i="23"/>
  <c r="C694" i="23"/>
  <c r="E692" i="23"/>
  <c r="G690" i="23"/>
  <c r="G1364" i="23"/>
  <c r="D689" i="23"/>
  <c r="F687" i="23"/>
  <c r="F1361" i="23"/>
  <c r="C686" i="23"/>
  <c r="E684" i="23"/>
  <c r="G682" i="23"/>
  <c r="G1356" i="23"/>
  <c r="D681" i="23"/>
  <c r="F706" i="23"/>
  <c r="F1380" i="23"/>
  <c r="C705" i="23"/>
  <c r="E703" i="23"/>
  <c r="G701" i="23"/>
  <c r="G1375" i="23"/>
  <c r="D700" i="23"/>
  <c r="F698" i="23"/>
  <c r="F1372" i="23"/>
  <c r="C697" i="23"/>
  <c r="E695" i="23"/>
  <c r="G693" i="23"/>
  <c r="G1367" i="23"/>
  <c r="D692" i="23"/>
  <c r="F690" i="23"/>
  <c r="F1364" i="23"/>
  <c r="C689" i="23"/>
  <c r="E687" i="23"/>
  <c r="G685" i="23"/>
  <c r="G1359" i="23"/>
  <c r="D684" i="23"/>
  <c r="F682" i="23"/>
  <c r="F1356" i="23"/>
  <c r="C681" i="23"/>
  <c r="C706" i="23"/>
  <c r="E704" i="23"/>
  <c r="G702" i="23"/>
  <c r="G1376" i="23"/>
  <c r="D701" i="23"/>
  <c r="F699" i="23"/>
  <c r="F1373" i="23"/>
  <c r="C698" i="23"/>
  <c r="E696" i="23"/>
  <c r="G694" i="23"/>
  <c r="G1368" i="23"/>
  <c r="D693" i="23"/>
  <c r="F691" i="23"/>
  <c r="F1365" i="23"/>
  <c r="C690" i="23"/>
  <c r="E688" i="23"/>
  <c r="G686" i="23"/>
  <c r="G1360" i="23"/>
  <c r="D685" i="23"/>
  <c r="F683" i="23"/>
  <c r="F1357" i="23"/>
  <c r="C682" i="23"/>
  <c r="E680" i="23"/>
  <c r="E80" i="23"/>
  <c r="D81" i="23"/>
  <c r="C82" i="23"/>
  <c r="G82" i="23"/>
  <c r="F83" i="23"/>
  <c r="E84" i="23"/>
  <c r="D85" i="23"/>
  <c r="C86" i="23"/>
  <c r="G86" i="23"/>
  <c r="F87" i="23"/>
  <c r="E88" i="23"/>
  <c r="D89" i="23"/>
  <c r="C90" i="23"/>
  <c r="G90" i="23"/>
  <c r="F91" i="23"/>
  <c r="E92" i="23"/>
  <c r="D93" i="23"/>
  <c r="C94" i="23"/>
  <c r="G94" i="23"/>
  <c r="F95" i="23"/>
  <c r="E96" i="23"/>
  <c r="D97" i="23"/>
  <c r="C98" i="23"/>
  <c r="G98" i="23"/>
  <c r="F99" i="23"/>
  <c r="E100" i="23"/>
  <c r="D101" i="23"/>
  <c r="C102" i="23"/>
  <c r="G102" i="23"/>
  <c r="F103" i="23"/>
  <c r="E104" i="23"/>
  <c r="D105" i="23"/>
  <c r="C106" i="23"/>
  <c r="G106" i="23"/>
  <c r="F107" i="23"/>
  <c r="E108" i="23"/>
  <c r="D109" i="23"/>
  <c r="C110" i="23"/>
  <c r="G110" i="23"/>
  <c r="F111" i="23"/>
  <c r="E112" i="23"/>
  <c r="D113" i="23"/>
  <c r="C114" i="23"/>
  <c r="G114" i="23"/>
  <c r="F115" i="23"/>
  <c r="E116" i="23"/>
  <c r="D117" i="23"/>
  <c r="C118" i="23"/>
  <c r="G118" i="23"/>
  <c r="F119" i="23"/>
  <c r="E120" i="23"/>
  <c r="D121" i="23"/>
  <c r="C122" i="23"/>
  <c r="G122" i="23"/>
  <c r="F123" i="23"/>
  <c r="E124" i="23"/>
  <c r="D125" i="23"/>
  <c r="C126" i="23"/>
  <c r="G126" i="23"/>
  <c r="F127" i="23"/>
  <c r="E128" i="23"/>
  <c r="D129" i="23"/>
  <c r="C130" i="23"/>
  <c r="G130" i="23"/>
  <c r="F131" i="23"/>
  <c r="E132" i="23"/>
  <c r="D133" i="23"/>
  <c r="C134" i="23"/>
  <c r="G134" i="23"/>
  <c r="F135" i="23"/>
  <c r="E136" i="23"/>
  <c r="D137" i="23"/>
  <c r="C138" i="23"/>
  <c r="G138" i="23"/>
  <c r="F139" i="23"/>
  <c r="E140" i="23"/>
  <c r="D141" i="23"/>
  <c r="C142" i="23"/>
  <c r="G142" i="23"/>
  <c r="F143" i="23"/>
  <c r="E144" i="23"/>
  <c r="D145" i="23"/>
  <c r="C146" i="23"/>
  <c r="G146" i="23"/>
  <c r="F147" i="23"/>
  <c r="E148" i="23"/>
  <c r="D149" i="23"/>
  <c r="C229" i="23"/>
  <c r="G229" i="23"/>
  <c r="F230" i="23"/>
  <c r="E231" i="23"/>
  <c r="D232" i="23"/>
  <c r="C233" i="23"/>
  <c r="G233" i="23"/>
  <c r="F234" i="23"/>
  <c r="E235" i="23"/>
  <c r="D236" i="23"/>
  <c r="C237" i="23"/>
  <c r="G237" i="23"/>
  <c r="F238" i="23"/>
  <c r="E239" i="23"/>
  <c r="D240" i="23"/>
  <c r="C241" i="23"/>
  <c r="G241" i="23"/>
  <c r="F242" i="23"/>
  <c r="E243" i="23"/>
  <c r="D244" i="23"/>
  <c r="C245" i="23"/>
  <c r="G245" i="23"/>
  <c r="F246" i="23"/>
  <c r="E247" i="23"/>
  <c r="D248" i="23"/>
  <c r="C249" i="23"/>
  <c r="G249" i="23"/>
  <c r="F250" i="23"/>
  <c r="E251" i="23"/>
  <c r="D252" i="23"/>
  <c r="C253" i="23"/>
  <c r="G253" i="23"/>
  <c r="F254" i="23"/>
  <c r="E255" i="23"/>
  <c r="D256" i="23"/>
  <c r="C257" i="23"/>
  <c r="G257" i="23"/>
  <c r="F258" i="23"/>
  <c r="E259" i="23"/>
  <c r="D260" i="23"/>
  <c r="C261" i="23"/>
  <c r="G261" i="23"/>
  <c r="F262" i="23"/>
  <c r="E263" i="23"/>
  <c r="D264" i="23"/>
  <c r="C265" i="23"/>
  <c r="G265" i="23"/>
  <c r="F266" i="23"/>
  <c r="E267" i="23"/>
  <c r="D268" i="23"/>
  <c r="C269" i="23"/>
  <c r="G269" i="23"/>
  <c r="F270" i="23"/>
  <c r="E271" i="23"/>
  <c r="D272" i="23"/>
  <c r="C273" i="23"/>
  <c r="G273" i="23"/>
  <c r="F274" i="23"/>
  <c r="E275" i="23"/>
  <c r="D276" i="23"/>
  <c r="C277" i="23"/>
  <c r="G277" i="23"/>
  <c r="F278" i="23"/>
  <c r="E279" i="23"/>
  <c r="D280" i="23"/>
  <c r="C281" i="23"/>
  <c r="G281" i="23"/>
  <c r="F282" i="23"/>
  <c r="E283" i="23"/>
  <c r="D284" i="23"/>
  <c r="C285" i="23"/>
  <c r="G285" i="23"/>
  <c r="C287" i="23"/>
  <c r="C288" i="23"/>
  <c r="C289" i="23"/>
  <c r="D290" i="23"/>
  <c r="G291" i="23"/>
  <c r="E293" i="23"/>
  <c r="C295" i="23"/>
  <c r="F296" i="23"/>
  <c r="D298" i="23"/>
  <c r="G379" i="23"/>
  <c r="E381" i="23"/>
  <c r="C383" i="23"/>
  <c r="F384" i="23"/>
  <c r="F1058" i="23"/>
  <c r="D386" i="23"/>
  <c r="G387" i="23"/>
  <c r="G1061" i="23"/>
  <c r="E389" i="23"/>
  <c r="C391" i="23"/>
  <c r="F392" i="23"/>
  <c r="F1066" i="23"/>
  <c r="D394" i="23"/>
  <c r="G395" i="23"/>
  <c r="G1069" i="23"/>
  <c r="E397" i="23"/>
  <c r="C399" i="23"/>
  <c r="F400" i="23"/>
  <c r="F1074" i="23"/>
  <c r="D402" i="23"/>
  <c r="G403" i="23"/>
  <c r="G1077" i="23"/>
  <c r="E405" i="23"/>
  <c r="C407" i="23"/>
  <c r="F408" i="23"/>
  <c r="F1082" i="23"/>
  <c r="D410" i="23"/>
  <c r="G411" i="23"/>
  <c r="G1085" i="23"/>
  <c r="E413" i="23"/>
  <c r="C415" i="23"/>
  <c r="F416" i="23"/>
  <c r="F1090" i="23"/>
  <c r="D418" i="23"/>
  <c r="G419" i="23"/>
  <c r="G1093" i="23"/>
  <c r="E421" i="23"/>
  <c r="C423" i="23"/>
  <c r="F424" i="23"/>
  <c r="F1098" i="23"/>
  <c r="D426" i="23"/>
  <c r="G427" i="23"/>
  <c r="G1101" i="23"/>
  <c r="E429" i="23"/>
  <c r="C431" i="23"/>
  <c r="F432" i="23"/>
  <c r="F1106" i="23"/>
  <c r="D434" i="23"/>
  <c r="G435" i="23"/>
  <c r="G1109" i="23"/>
  <c r="E437" i="23"/>
  <c r="C439" i="23"/>
  <c r="F440" i="23"/>
  <c r="F1114" i="23"/>
  <c r="D442" i="23"/>
  <c r="G443" i="23"/>
  <c r="G1117" i="23"/>
  <c r="E445" i="23"/>
  <c r="C447" i="23"/>
  <c r="F448" i="23"/>
  <c r="F1122" i="23"/>
  <c r="D456" i="23"/>
  <c r="G457" i="23"/>
  <c r="E459" i="23"/>
  <c r="C461" i="23"/>
  <c r="F462" i="23"/>
  <c r="D464" i="23"/>
  <c r="G465" i="23"/>
  <c r="E467" i="23"/>
  <c r="C469" i="23"/>
  <c r="F470" i="23"/>
  <c r="D472" i="23"/>
  <c r="G473" i="23"/>
  <c r="E475" i="23"/>
  <c r="C477" i="23"/>
  <c r="F478" i="23"/>
  <c r="D480" i="23"/>
  <c r="G481" i="23"/>
  <c r="E483" i="23"/>
  <c r="C485" i="23"/>
  <c r="F486" i="23"/>
  <c r="D488" i="23"/>
  <c r="G489" i="23"/>
  <c r="E491" i="23"/>
  <c r="C493" i="23"/>
  <c r="F494" i="23"/>
  <c r="D496" i="23"/>
  <c r="G497" i="23"/>
  <c r="E499" i="23"/>
  <c r="C501" i="23"/>
  <c r="F502" i="23"/>
  <c r="D504" i="23"/>
  <c r="G505" i="23"/>
  <c r="C1497" i="23"/>
  <c r="D1496" i="23"/>
  <c r="E1495" i="23"/>
  <c r="C1493" i="23"/>
  <c r="D1492" i="23"/>
  <c r="E1491" i="23"/>
  <c r="C1489" i="23"/>
  <c r="D1488" i="23"/>
  <c r="E1487" i="23"/>
  <c r="C1485" i="23"/>
  <c r="D1484" i="23"/>
  <c r="E1483" i="23"/>
  <c r="C1481" i="23"/>
  <c r="D1480" i="23"/>
  <c r="E1479" i="23"/>
  <c r="C1477" i="23"/>
  <c r="D1476" i="23"/>
  <c r="E1475" i="23"/>
  <c r="C1473" i="23"/>
  <c r="D1472" i="23"/>
  <c r="E1471" i="23"/>
  <c r="C1469" i="23"/>
  <c r="D1468" i="23"/>
  <c r="E1467" i="23"/>
  <c r="C1465" i="23"/>
  <c r="D1464" i="23"/>
  <c r="E1463" i="23"/>
  <c r="C1461" i="23"/>
  <c r="D1460" i="23"/>
  <c r="E1459" i="23"/>
  <c r="C1457" i="23"/>
  <c r="D1456" i="23"/>
  <c r="E1455" i="23"/>
  <c r="C1453" i="23"/>
  <c r="D1452" i="23"/>
  <c r="E1451" i="23"/>
  <c r="C1449" i="23"/>
  <c r="D1448" i="23"/>
  <c r="E1447" i="23"/>
  <c r="C1445" i="23"/>
  <c r="D1444" i="23"/>
  <c r="E1443" i="23"/>
  <c r="C1441" i="23"/>
  <c r="D1440" i="23"/>
  <c r="E1439" i="23"/>
  <c r="C1437" i="23"/>
  <c r="D1436" i="23"/>
  <c r="E1435" i="23"/>
  <c r="C1433" i="23"/>
  <c r="D1432" i="23"/>
  <c r="E1431" i="23"/>
  <c r="C1496" i="23"/>
  <c r="D1495" i="23"/>
  <c r="E1494" i="23"/>
  <c r="C1492" i="23"/>
  <c r="D1491" i="23"/>
  <c r="E1490" i="23"/>
  <c r="C1488" i="23"/>
  <c r="D1487" i="23"/>
  <c r="E1486" i="23"/>
  <c r="C1484" i="23"/>
  <c r="D1483" i="23"/>
  <c r="E1482" i="23"/>
  <c r="C1480" i="23"/>
  <c r="D1479" i="23"/>
  <c r="E1478" i="23"/>
  <c r="C1476" i="23"/>
  <c r="D1475" i="23"/>
  <c r="E1474" i="23"/>
  <c r="C1472" i="23"/>
  <c r="D1471" i="23"/>
  <c r="E1470" i="23"/>
  <c r="C1468" i="23"/>
  <c r="D1467" i="23"/>
  <c r="E1466" i="23"/>
  <c r="C1464" i="23"/>
  <c r="D1463" i="23"/>
  <c r="E1462" i="23"/>
  <c r="C1460" i="23"/>
  <c r="D1459" i="23"/>
  <c r="E1458" i="23"/>
  <c r="C1456" i="23"/>
  <c r="D1455" i="23"/>
  <c r="E1454" i="23"/>
  <c r="C1452" i="23"/>
  <c r="D1451" i="23"/>
  <c r="E1450" i="23"/>
  <c r="C1448" i="23"/>
  <c r="D1447" i="23"/>
  <c r="E1446" i="23"/>
  <c r="C1444" i="23"/>
  <c r="D1443" i="23"/>
  <c r="E1442" i="23"/>
  <c r="C1440" i="23"/>
  <c r="D1439" i="23"/>
  <c r="E1438" i="23"/>
  <c r="C1436" i="23"/>
  <c r="D1435" i="23"/>
  <c r="E1434" i="23"/>
  <c r="C1432" i="23"/>
  <c r="D1431" i="23"/>
  <c r="E1430" i="23"/>
  <c r="E1497" i="23"/>
  <c r="C1495" i="23"/>
  <c r="D1494" i="23"/>
  <c r="E1493" i="23"/>
  <c r="C1491" i="23"/>
  <c r="D1490" i="23"/>
  <c r="E1489" i="23"/>
  <c r="D1497" i="23"/>
  <c r="E1496" i="23"/>
  <c r="C1494" i="23"/>
  <c r="D1493" i="23"/>
  <c r="E1492" i="23"/>
  <c r="C1490" i="23"/>
  <c r="D1489" i="23"/>
  <c r="E1488" i="23"/>
  <c r="C1486" i="23"/>
  <c r="E1484" i="23"/>
  <c r="D1481" i="23"/>
  <c r="C1478" i="23"/>
  <c r="E1476" i="23"/>
  <c r="D1473" i="23"/>
  <c r="C1470" i="23"/>
  <c r="E1468" i="23"/>
  <c r="D1465" i="23"/>
  <c r="C1462" i="23"/>
  <c r="E1460" i="23"/>
  <c r="D1457" i="23"/>
  <c r="C1454" i="23"/>
  <c r="E1452" i="23"/>
  <c r="D1449" i="23"/>
  <c r="C1446" i="23"/>
  <c r="E1444" i="23"/>
  <c r="D1441" i="23"/>
  <c r="C1438" i="23"/>
  <c r="E1436" i="23"/>
  <c r="D1433" i="23"/>
  <c r="C1430" i="23"/>
  <c r="D1429" i="23"/>
  <c r="E1428" i="23"/>
  <c r="C1421" i="23"/>
  <c r="D1420" i="23"/>
  <c r="C1417" i="23"/>
  <c r="D1416" i="23"/>
  <c r="C1413" i="23"/>
  <c r="D1412" i="23"/>
  <c r="C1409" i="23"/>
  <c r="D1408" i="23"/>
  <c r="C1405" i="23"/>
  <c r="D1404" i="23"/>
  <c r="C1401" i="23"/>
  <c r="D1400" i="23"/>
  <c r="C1397" i="23"/>
  <c r="D1396" i="23"/>
  <c r="C1393" i="23"/>
  <c r="D1392" i="23"/>
  <c r="C1389" i="23"/>
  <c r="D1388" i="23"/>
  <c r="C1487" i="23"/>
  <c r="E1485" i="23"/>
  <c r="D1482" i="23"/>
  <c r="C1479" i="23"/>
  <c r="E1477" i="23"/>
  <c r="D1474" i="23"/>
  <c r="C1471" i="23"/>
  <c r="E1469" i="23"/>
  <c r="D1466" i="23"/>
  <c r="C1463" i="23"/>
  <c r="E1461" i="23"/>
  <c r="D1458" i="23"/>
  <c r="C1455" i="23"/>
  <c r="E1453" i="23"/>
  <c r="D1450" i="23"/>
  <c r="C1447" i="23"/>
  <c r="E1445" i="23"/>
  <c r="D1442" i="23"/>
  <c r="C1439" i="23"/>
  <c r="E1437" i="23"/>
  <c r="D1434" i="23"/>
  <c r="C1431" i="23"/>
  <c r="C1429" i="23"/>
  <c r="D1428" i="23"/>
  <c r="C1420" i="23"/>
  <c r="D1419" i="23"/>
  <c r="C1416" i="23"/>
  <c r="D1415" i="23"/>
  <c r="C1412" i="23"/>
  <c r="D1411" i="23"/>
  <c r="C1408" i="23"/>
  <c r="D1407" i="23"/>
  <c r="C1404" i="23"/>
  <c r="D1403" i="23"/>
  <c r="C1400" i="23"/>
  <c r="D1399" i="23"/>
  <c r="C1396" i="23"/>
  <c r="D1395" i="23"/>
  <c r="C1392" i="23"/>
  <c r="D1391" i="23"/>
  <c r="C1388" i="23"/>
  <c r="D1387" i="23"/>
  <c r="E1481" i="23"/>
  <c r="D1478" i="23"/>
  <c r="C1475" i="23"/>
  <c r="E1465" i="23"/>
  <c r="E1480" i="23"/>
  <c r="D1477" i="23"/>
  <c r="C1474" i="23"/>
  <c r="E1464" i="23"/>
  <c r="D1461" i="23"/>
  <c r="C1458" i="23"/>
  <c r="E1448" i="23"/>
  <c r="D1445" i="23"/>
  <c r="C1442" i="23"/>
  <c r="E1432" i="23"/>
  <c r="C1428" i="23"/>
  <c r="D1418" i="23"/>
  <c r="C1415" i="23"/>
  <c r="D1410" i="23"/>
  <c r="C1407" i="23"/>
  <c r="D1402" i="23"/>
  <c r="C1399" i="23"/>
  <c r="D1394" i="23"/>
  <c r="C1391" i="23"/>
  <c r="D1386" i="23"/>
  <c r="C1383" i="23"/>
  <c r="D1382" i="23"/>
  <c r="C1379" i="23"/>
  <c r="D1378" i="23"/>
  <c r="C1375" i="23"/>
  <c r="D1374" i="23"/>
  <c r="C1371" i="23"/>
  <c r="D1370" i="23"/>
  <c r="C1367" i="23"/>
  <c r="D1366" i="23"/>
  <c r="C1363" i="23"/>
  <c r="D1362" i="23"/>
  <c r="C1359" i="23"/>
  <c r="D1358" i="23"/>
  <c r="C1355" i="23"/>
  <c r="D1354" i="23"/>
  <c r="D1486" i="23"/>
  <c r="C1483" i="23"/>
  <c r="E1473" i="23"/>
  <c r="D1470" i="23"/>
  <c r="C1467" i="23"/>
  <c r="E1457" i="23"/>
  <c r="D1454" i="23"/>
  <c r="C1451" i="23"/>
  <c r="E1441" i="23"/>
  <c r="D1438" i="23"/>
  <c r="C1435" i="23"/>
  <c r="E1429" i="23"/>
  <c r="D1421" i="23"/>
  <c r="C1418" i="23"/>
  <c r="D1413" i="23"/>
  <c r="C1410" i="23"/>
  <c r="D1405" i="23"/>
  <c r="C1402" i="23"/>
  <c r="D1397" i="23"/>
  <c r="C1394" i="23"/>
  <c r="D1389" i="23"/>
  <c r="C1386" i="23"/>
  <c r="D1385" i="23"/>
  <c r="C1382" i="23"/>
  <c r="D1381" i="23"/>
  <c r="C1378" i="23"/>
  <c r="D1377" i="23"/>
  <c r="C1374" i="23"/>
  <c r="D1373" i="23"/>
  <c r="C1370" i="23"/>
  <c r="D1369" i="23"/>
  <c r="C1366" i="23"/>
  <c r="D1365" i="23"/>
  <c r="C1362" i="23"/>
  <c r="D1361" i="23"/>
  <c r="C1358" i="23"/>
  <c r="D1357" i="23"/>
  <c r="C1354" i="23"/>
  <c r="D1353" i="23"/>
  <c r="D1485" i="23"/>
  <c r="C1482" i="23"/>
  <c r="E1472" i="23"/>
  <c r="D1469" i="23"/>
  <c r="C1466" i="23"/>
  <c r="E1456" i="23"/>
  <c r="C1450" i="23"/>
  <c r="D1437" i="23"/>
  <c r="D1422" i="23"/>
  <c r="C1419" i="23"/>
  <c r="D1406" i="23"/>
  <c r="C1403" i="23"/>
  <c r="D1390" i="23"/>
  <c r="C1387" i="23"/>
  <c r="C1385" i="23"/>
  <c r="D1380" i="23"/>
  <c r="C1377" i="23"/>
  <c r="D1372" i="23"/>
  <c r="C1369" i="23"/>
  <c r="D1364" i="23"/>
  <c r="C1361" i="23"/>
  <c r="D1356" i="23"/>
  <c r="C1353" i="23"/>
  <c r="D1462" i="23"/>
  <c r="E1449" i="23"/>
  <c r="C1443" i="23"/>
  <c r="D1430" i="23"/>
  <c r="C1422" i="23"/>
  <c r="D1409" i="23"/>
  <c r="C1406" i="23"/>
  <c r="D1393" i="23"/>
  <c r="C1390" i="23"/>
  <c r="D1383" i="23"/>
  <c r="C1380" i="23"/>
  <c r="D1375" i="23"/>
  <c r="C1372" i="23"/>
  <c r="D1367" i="23"/>
  <c r="C1364" i="23"/>
  <c r="D1359" i="23"/>
  <c r="C1356" i="23"/>
  <c r="C1434" i="23"/>
  <c r="D1414" i="23"/>
  <c r="C1395" i="23"/>
  <c r="D1384" i="23"/>
  <c r="C1381" i="23"/>
  <c r="D1368" i="23"/>
  <c r="C1365" i="23"/>
  <c r="C1459" i="23"/>
  <c r="D1446" i="23"/>
  <c r="E1433" i="23"/>
  <c r="C1414" i="23"/>
  <c r="D1401" i="23"/>
  <c r="C1384" i="23"/>
  <c r="D1371" i="23"/>
  <c r="C1368" i="23"/>
  <c r="D1355" i="23"/>
  <c r="D1453" i="23"/>
  <c r="C1411" i="23"/>
  <c r="D1398" i="23"/>
  <c r="C1373" i="23"/>
  <c r="D1360" i="23"/>
  <c r="C1398" i="23"/>
  <c r="D1379" i="23"/>
  <c r="C1360" i="23"/>
  <c r="E1440" i="23"/>
  <c r="D1376" i="23"/>
  <c r="C1357" i="23"/>
  <c r="D1417" i="23"/>
  <c r="C1376" i="23"/>
  <c r="D1363" i="23"/>
  <c r="D674" i="23"/>
  <c r="E673" i="23"/>
  <c r="F672" i="23"/>
  <c r="F1346" i="23"/>
  <c r="G671" i="23"/>
  <c r="G1345" i="23"/>
  <c r="C671" i="23"/>
  <c r="D670" i="23"/>
  <c r="E669" i="23"/>
  <c r="F668" i="23"/>
  <c r="F1342" i="23"/>
  <c r="G667" i="23"/>
  <c r="G1341" i="23"/>
  <c r="C667" i="23"/>
  <c r="D666" i="23"/>
  <c r="E665" i="23"/>
  <c r="F664" i="23"/>
  <c r="F1338" i="23"/>
  <c r="G663" i="23"/>
  <c r="G1337" i="23"/>
  <c r="C663" i="23"/>
  <c r="D662" i="23"/>
  <c r="E661" i="23"/>
  <c r="F660" i="23"/>
  <c r="F1334" i="23"/>
  <c r="G659" i="23"/>
  <c r="G1333" i="23"/>
  <c r="C659" i="23"/>
  <c r="D658" i="23"/>
  <c r="E657" i="23"/>
  <c r="F656" i="23"/>
  <c r="F1330" i="23"/>
  <c r="G655" i="23"/>
  <c r="G1329" i="23"/>
  <c r="C655" i="23"/>
  <c r="D654" i="23"/>
  <c r="E653" i="23"/>
  <c r="F652" i="23"/>
  <c r="F1326" i="23"/>
  <c r="G651" i="23"/>
  <c r="G1325" i="23"/>
  <c r="C651" i="23"/>
  <c r="D650" i="23"/>
  <c r="E649" i="23"/>
  <c r="F648" i="23"/>
  <c r="F1322" i="23"/>
  <c r="G647" i="23"/>
  <c r="G1321" i="23"/>
  <c r="C647" i="23"/>
  <c r="D646" i="23"/>
  <c r="E645" i="23"/>
  <c r="F644" i="23"/>
  <c r="F1318" i="23"/>
  <c r="G643" i="23"/>
  <c r="G1317" i="23"/>
  <c r="C643" i="23"/>
  <c r="D642" i="23"/>
  <c r="E641" i="23"/>
  <c r="F640" i="23"/>
  <c r="F1314" i="23"/>
  <c r="G639" i="23"/>
  <c r="G1313" i="23"/>
  <c r="C639" i="23"/>
  <c r="D638" i="23"/>
  <c r="E637" i="23"/>
  <c r="F636" i="23"/>
  <c r="F1310" i="23"/>
  <c r="G635" i="23"/>
  <c r="G1309" i="23"/>
  <c r="C635" i="23"/>
  <c r="D634" i="23"/>
  <c r="E633" i="23"/>
  <c r="F632" i="23"/>
  <c r="F1306" i="23"/>
  <c r="G631" i="23"/>
  <c r="G1305" i="23"/>
  <c r="C631" i="23"/>
  <c r="D630" i="23"/>
  <c r="E629" i="23"/>
  <c r="F628" i="23"/>
  <c r="F1302" i="23"/>
  <c r="G627" i="23"/>
  <c r="G1301" i="23"/>
  <c r="C627" i="23"/>
  <c r="D626" i="23"/>
  <c r="E625" i="23"/>
  <c r="F624" i="23"/>
  <c r="F1298" i="23"/>
  <c r="G623" i="23"/>
  <c r="G1297" i="23"/>
  <c r="C623" i="23"/>
  <c r="D622" i="23"/>
  <c r="E621" i="23"/>
  <c r="F620" i="23"/>
  <c r="F1294" i="23"/>
  <c r="G619" i="23"/>
  <c r="G1293" i="23"/>
  <c r="C619" i="23"/>
  <c r="D618" i="23"/>
  <c r="E617" i="23"/>
  <c r="F616" i="23"/>
  <c r="F1290" i="23"/>
  <c r="G615" i="23"/>
  <c r="G1289" i="23"/>
  <c r="C615" i="23"/>
  <c r="D614" i="23"/>
  <c r="E613" i="23"/>
  <c r="F612" i="23"/>
  <c r="F1286" i="23"/>
  <c r="G611" i="23"/>
  <c r="G1285" i="23"/>
  <c r="C611" i="23"/>
  <c r="D610" i="23"/>
  <c r="E609" i="23"/>
  <c r="F608" i="23"/>
  <c r="F1282" i="23"/>
  <c r="G607" i="23"/>
  <c r="G1281" i="23"/>
  <c r="C607" i="23"/>
  <c r="D606" i="23"/>
  <c r="G674" i="23"/>
  <c r="C674" i="23"/>
  <c r="D673" i="23"/>
  <c r="E672" i="23"/>
  <c r="F671" i="23"/>
  <c r="F1345" i="23"/>
  <c r="G670" i="23"/>
  <c r="G1344" i="23"/>
  <c r="C670" i="23"/>
  <c r="D669" i="23"/>
  <c r="E668" i="23"/>
  <c r="F667" i="23"/>
  <c r="F1341" i="23"/>
  <c r="G666" i="23"/>
  <c r="G1340" i="23"/>
  <c r="C666" i="23"/>
  <c r="D665" i="23"/>
  <c r="E664" i="23"/>
  <c r="F663" i="23"/>
  <c r="F1337" i="23"/>
  <c r="G662" i="23"/>
  <c r="G1336" i="23"/>
  <c r="C662" i="23"/>
  <c r="D661" i="23"/>
  <c r="E660" i="23"/>
  <c r="F659" i="23"/>
  <c r="F1333" i="23"/>
  <c r="G658" i="23"/>
  <c r="G1332" i="23"/>
  <c r="C658" i="23"/>
  <c r="D657" i="23"/>
  <c r="E656" i="23"/>
  <c r="F655" i="23"/>
  <c r="F1329" i="23"/>
  <c r="G654" i="23"/>
  <c r="G1328" i="23"/>
  <c r="C654" i="23"/>
  <c r="D653" i="23"/>
  <c r="E652" i="23"/>
  <c r="F651" i="23"/>
  <c r="F1325" i="23"/>
  <c r="G650" i="23"/>
  <c r="G1324" i="23"/>
  <c r="C650" i="23"/>
  <c r="D649" i="23"/>
  <c r="E648" i="23"/>
  <c r="F647" i="23"/>
  <c r="F1321" i="23"/>
  <c r="G646" i="23"/>
  <c r="G1320" i="23"/>
  <c r="C646" i="23"/>
  <c r="D645" i="23"/>
  <c r="E644" i="23"/>
  <c r="F643" i="23"/>
  <c r="F1317" i="23"/>
  <c r="G642" i="23"/>
  <c r="G1316" i="23"/>
  <c r="C642" i="23"/>
  <c r="D641" i="23"/>
  <c r="E640" i="23"/>
  <c r="F639" i="23"/>
  <c r="F1313" i="23"/>
  <c r="G638" i="23"/>
  <c r="G1312" i="23"/>
  <c r="C638" i="23"/>
  <c r="D637" i="23"/>
  <c r="E636" i="23"/>
  <c r="F635" i="23"/>
  <c r="F1309" i="23"/>
  <c r="G634" i="23"/>
  <c r="G1308" i="23"/>
  <c r="C634" i="23"/>
  <c r="D633" i="23"/>
  <c r="E632" i="23"/>
  <c r="F631" i="23"/>
  <c r="F1305" i="23"/>
  <c r="G630" i="23"/>
  <c r="G1304" i="23"/>
  <c r="C630" i="23"/>
  <c r="D629" i="23"/>
  <c r="E628" i="23"/>
  <c r="F627" i="23"/>
  <c r="F1301" i="23"/>
  <c r="G626" i="23"/>
  <c r="G1300" i="23"/>
  <c r="C626" i="23"/>
  <c r="D625" i="23"/>
  <c r="E624" i="23"/>
  <c r="F623" i="23"/>
  <c r="F1297" i="23"/>
  <c r="G622" i="23"/>
  <c r="G1296" i="23"/>
  <c r="C622" i="23"/>
  <c r="D621" i="23"/>
  <c r="E620" i="23"/>
  <c r="F619" i="23"/>
  <c r="F1293" i="23"/>
  <c r="G618" i="23"/>
  <c r="G1292" i="23"/>
  <c r="C618" i="23"/>
  <c r="D617" i="23"/>
  <c r="E616" i="23"/>
  <c r="F615" i="23"/>
  <c r="F1289" i="23"/>
  <c r="G614" i="23"/>
  <c r="G1288" i="23"/>
  <c r="C614" i="23"/>
  <c r="D613" i="23"/>
  <c r="E612" i="23"/>
  <c r="F611" i="23"/>
  <c r="F1285" i="23"/>
  <c r="G610" i="23"/>
  <c r="G1284" i="23"/>
  <c r="C610" i="23"/>
  <c r="D609" i="23"/>
  <c r="E608" i="23"/>
  <c r="F607" i="23"/>
  <c r="F1281" i="23"/>
  <c r="G606" i="23"/>
  <c r="G1280" i="23"/>
  <c r="C606" i="23"/>
  <c r="F673" i="23"/>
  <c r="F1347" i="23"/>
  <c r="C672" i="23"/>
  <c r="E670" i="23"/>
  <c r="G668" i="23"/>
  <c r="G1342" i="23"/>
  <c r="D667" i="23"/>
  <c r="F665" i="23"/>
  <c r="F1339" i="23"/>
  <c r="C664" i="23"/>
  <c r="E662" i="23"/>
  <c r="G660" i="23"/>
  <c r="G1334" i="23"/>
  <c r="D659" i="23"/>
  <c r="F657" i="23"/>
  <c r="F1331" i="23"/>
  <c r="C656" i="23"/>
  <c r="E654" i="23"/>
  <c r="G652" i="23"/>
  <c r="G1326" i="23"/>
  <c r="D651" i="23"/>
  <c r="F649" i="23"/>
  <c r="F1323" i="23"/>
  <c r="C648" i="23"/>
  <c r="E646" i="23"/>
  <c r="G644" i="23"/>
  <c r="G1318" i="23"/>
  <c r="D643" i="23"/>
  <c r="F641" i="23"/>
  <c r="F1315" i="23"/>
  <c r="C640" i="23"/>
  <c r="E638" i="23"/>
  <c r="G636" i="23"/>
  <c r="G1310" i="23"/>
  <c r="D635" i="23"/>
  <c r="F633" i="23"/>
  <c r="F1307" i="23"/>
  <c r="C632" i="23"/>
  <c r="E630" i="23"/>
  <c r="G628" i="23"/>
  <c r="G1302" i="23"/>
  <c r="D627" i="23"/>
  <c r="F625" i="23"/>
  <c r="F1299" i="23"/>
  <c r="C624" i="23"/>
  <c r="E622" i="23"/>
  <c r="G620" i="23"/>
  <c r="G1294" i="23"/>
  <c r="D619" i="23"/>
  <c r="F617" i="23"/>
  <c r="F1291" i="23"/>
  <c r="C616" i="23"/>
  <c r="E614" i="23"/>
  <c r="G612" i="23"/>
  <c r="G1286" i="23"/>
  <c r="D611" i="23"/>
  <c r="F609" i="23"/>
  <c r="F1283" i="23"/>
  <c r="C608" i="23"/>
  <c r="E606" i="23"/>
  <c r="D605" i="23"/>
  <c r="E599" i="23"/>
  <c r="F598" i="23"/>
  <c r="G597" i="23"/>
  <c r="C597" i="23"/>
  <c r="D596" i="23"/>
  <c r="E595" i="23"/>
  <c r="F594" i="23"/>
  <c r="G593" i="23"/>
  <c r="C593" i="23"/>
  <c r="D592" i="23"/>
  <c r="E591" i="23"/>
  <c r="F590" i="23"/>
  <c r="G589" i="23"/>
  <c r="C589" i="23"/>
  <c r="D588" i="23"/>
  <c r="E587" i="23"/>
  <c r="F586" i="23"/>
  <c r="G585" i="23"/>
  <c r="C585" i="23"/>
  <c r="D584" i="23"/>
  <c r="E583" i="23"/>
  <c r="F582" i="23"/>
  <c r="G581" i="23"/>
  <c r="C581" i="23"/>
  <c r="D580" i="23"/>
  <c r="E579" i="23"/>
  <c r="F578" i="23"/>
  <c r="G577" i="23"/>
  <c r="C577" i="23"/>
  <c r="D576" i="23"/>
  <c r="E575" i="23"/>
  <c r="F574" i="23"/>
  <c r="G573" i="23"/>
  <c r="C573" i="23"/>
  <c r="D572" i="23"/>
  <c r="E571" i="23"/>
  <c r="F570" i="23"/>
  <c r="G569" i="23"/>
  <c r="C569" i="23"/>
  <c r="D568" i="23"/>
  <c r="E567" i="23"/>
  <c r="F566" i="23"/>
  <c r="G565" i="23"/>
  <c r="C565" i="23"/>
  <c r="D564" i="23"/>
  <c r="E563" i="23"/>
  <c r="F562" i="23"/>
  <c r="G561" i="23"/>
  <c r="C561" i="23"/>
  <c r="D560" i="23"/>
  <c r="E559" i="23"/>
  <c r="F558" i="23"/>
  <c r="G557" i="23"/>
  <c r="C557" i="23"/>
  <c r="D556" i="23"/>
  <c r="E555" i="23"/>
  <c r="F554" i="23"/>
  <c r="G553" i="23"/>
  <c r="C553" i="23"/>
  <c r="D552" i="23"/>
  <c r="E551" i="23"/>
  <c r="F550" i="23"/>
  <c r="G549" i="23"/>
  <c r="C549" i="23"/>
  <c r="D548" i="23"/>
  <c r="E547" i="23"/>
  <c r="F546" i="23"/>
  <c r="G545" i="23"/>
  <c r="C545" i="23"/>
  <c r="D544" i="23"/>
  <c r="E543" i="23"/>
  <c r="F542" i="23"/>
  <c r="G541" i="23"/>
  <c r="C541" i="23"/>
  <c r="D540" i="23"/>
  <c r="E539" i="23"/>
  <c r="F538" i="23"/>
  <c r="G537" i="23"/>
  <c r="C537" i="23"/>
  <c r="D536" i="23"/>
  <c r="E535" i="23"/>
  <c r="F534" i="23"/>
  <c r="G533" i="23"/>
  <c r="C533" i="23"/>
  <c r="D532" i="23"/>
  <c r="E531" i="23"/>
  <c r="F530" i="23"/>
  <c r="G524" i="23"/>
  <c r="C524" i="23"/>
  <c r="D523" i="23"/>
  <c r="E522" i="23"/>
  <c r="F521" i="23"/>
  <c r="G520" i="23"/>
  <c r="C520" i="23"/>
  <c r="D519" i="23"/>
  <c r="E518" i="23"/>
  <c r="F517" i="23"/>
  <c r="G516" i="23"/>
  <c r="C516" i="23"/>
  <c r="D515" i="23"/>
  <c r="E514" i="23"/>
  <c r="F513" i="23"/>
  <c r="G512" i="23"/>
  <c r="C512" i="23"/>
  <c r="D511" i="23"/>
  <c r="E510" i="23"/>
  <c r="F509" i="23"/>
  <c r="G508" i="23"/>
  <c r="C508" i="23"/>
  <c r="D507" i="23"/>
  <c r="E506" i="23"/>
  <c r="F505" i="23"/>
  <c r="G504" i="23"/>
  <c r="C504" i="23"/>
  <c r="D503" i="23"/>
  <c r="E502" i="23"/>
  <c r="F501" i="23"/>
  <c r="G500" i="23"/>
  <c r="C500" i="23"/>
  <c r="D499" i="23"/>
  <c r="E498" i="23"/>
  <c r="F497" i="23"/>
  <c r="G496" i="23"/>
  <c r="C496" i="23"/>
  <c r="D495" i="23"/>
  <c r="E494" i="23"/>
  <c r="F493" i="23"/>
  <c r="G492" i="23"/>
  <c r="C492" i="23"/>
  <c r="D491" i="23"/>
  <c r="E490" i="23"/>
  <c r="F489" i="23"/>
  <c r="G488" i="23"/>
  <c r="C488" i="23"/>
  <c r="D487" i="23"/>
  <c r="E486" i="23"/>
  <c r="F485" i="23"/>
  <c r="G484" i="23"/>
  <c r="C484" i="23"/>
  <c r="D483" i="23"/>
  <c r="E482" i="23"/>
  <c r="F481" i="23"/>
  <c r="G480" i="23"/>
  <c r="C480" i="23"/>
  <c r="D479" i="23"/>
  <c r="E478" i="23"/>
  <c r="F477" i="23"/>
  <c r="G476" i="23"/>
  <c r="C476" i="23"/>
  <c r="D475" i="23"/>
  <c r="E474" i="23"/>
  <c r="F473" i="23"/>
  <c r="G472" i="23"/>
  <c r="C472" i="23"/>
  <c r="D471" i="23"/>
  <c r="E470" i="23"/>
  <c r="F469" i="23"/>
  <c r="G468" i="23"/>
  <c r="C468" i="23"/>
  <c r="D467" i="23"/>
  <c r="E466" i="23"/>
  <c r="F465" i="23"/>
  <c r="G464" i="23"/>
  <c r="C464" i="23"/>
  <c r="D463" i="23"/>
  <c r="E462" i="23"/>
  <c r="F461" i="23"/>
  <c r="G460" i="23"/>
  <c r="C460" i="23"/>
  <c r="D459" i="23"/>
  <c r="E458" i="23"/>
  <c r="F457" i="23"/>
  <c r="G456" i="23"/>
  <c r="C456" i="23"/>
  <c r="D455" i="23"/>
  <c r="F674" i="23"/>
  <c r="C673" i="23"/>
  <c r="E671" i="23"/>
  <c r="G669" i="23"/>
  <c r="G1343" i="23"/>
  <c r="D668" i="23"/>
  <c r="F666" i="23"/>
  <c r="F1340" i="23"/>
  <c r="C665" i="23"/>
  <c r="E663" i="23"/>
  <c r="G661" i="23"/>
  <c r="G1335" i="23"/>
  <c r="D660" i="23"/>
  <c r="F658" i="23"/>
  <c r="F1332" i="23"/>
  <c r="C657" i="23"/>
  <c r="E655" i="23"/>
  <c r="G653" i="23"/>
  <c r="G1327" i="23"/>
  <c r="D652" i="23"/>
  <c r="F650" i="23"/>
  <c r="F1324" i="23"/>
  <c r="C649" i="23"/>
  <c r="E647" i="23"/>
  <c r="G645" i="23"/>
  <c r="G1319" i="23"/>
  <c r="D644" i="23"/>
  <c r="F642" i="23"/>
  <c r="F1316" i="23"/>
  <c r="C641" i="23"/>
  <c r="E639" i="23"/>
  <c r="G637" i="23"/>
  <c r="G1311" i="23"/>
  <c r="D636" i="23"/>
  <c r="F634" i="23"/>
  <c r="F1308" i="23"/>
  <c r="C633" i="23"/>
  <c r="E631" i="23"/>
  <c r="G629" i="23"/>
  <c r="G1303" i="23"/>
  <c r="D628" i="23"/>
  <c r="F626" i="23"/>
  <c r="F1300" i="23"/>
  <c r="C625" i="23"/>
  <c r="E623" i="23"/>
  <c r="G621" i="23"/>
  <c r="G1295" i="23"/>
  <c r="D620" i="23"/>
  <c r="F618" i="23"/>
  <c r="F1292" i="23"/>
  <c r="C617" i="23"/>
  <c r="E615" i="23"/>
  <c r="G613" i="23"/>
  <c r="G1287" i="23"/>
  <c r="D612" i="23"/>
  <c r="F610" i="23"/>
  <c r="F1284" i="23"/>
  <c r="C609" i="23"/>
  <c r="E607" i="23"/>
  <c r="G605" i="23"/>
  <c r="G1279" i="23"/>
  <c r="C605" i="23"/>
  <c r="D599" i="23"/>
  <c r="E598" i="23"/>
  <c r="F597" i="23"/>
  <c r="G596" i="23"/>
  <c r="C596" i="23"/>
  <c r="D595" i="23"/>
  <c r="E594" i="23"/>
  <c r="F593" i="23"/>
  <c r="G592" i="23"/>
  <c r="C592" i="23"/>
  <c r="D591" i="23"/>
  <c r="E590" i="23"/>
  <c r="F589" i="23"/>
  <c r="G588" i="23"/>
  <c r="C588" i="23"/>
  <c r="D587" i="23"/>
  <c r="E586" i="23"/>
  <c r="F585" i="23"/>
  <c r="G584" i="23"/>
  <c r="C584" i="23"/>
  <c r="D583" i="23"/>
  <c r="E582" i="23"/>
  <c r="F581" i="23"/>
  <c r="G580" i="23"/>
  <c r="C580" i="23"/>
  <c r="D579" i="23"/>
  <c r="E578" i="23"/>
  <c r="F577" i="23"/>
  <c r="G576" i="23"/>
  <c r="C576" i="23"/>
  <c r="D575" i="23"/>
  <c r="E574" i="23"/>
  <c r="F573" i="23"/>
  <c r="G572" i="23"/>
  <c r="C572" i="23"/>
  <c r="D571" i="23"/>
  <c r="E570" i="23"/>
  <c r="F569" i="23"/>
  <c r="G568" i="23"/>
  <c r="C568" i="23"/>
  <c r="D567" i="23"/>
  <c r="E566" i="23"/>
  <c r="F565" i="23"/>
  <c r="G564" i="23"/>
  <c r="C564" i="23"/>
  <c r="D563" i="23"/>
  <c r="E562" i="23"/>
  <c r="F561" i="23"/>
  <c r="G560" i="23"/>
  <c r="C560" i="23"/>
  <c r="D559" i="23"/>
  <c r="E558" i="23"/>
  <c r="F557" i="23"/>
  <c r="G556" i="23"/>
  <c r="C556" i="23"/>
  <c r="D555" i="23"/>
  <c r="E554" i="23"/>
  <c r="F553" i="23"/>
  <c r="G552" i="23"/>
  <c r="C552" i="23"/>
  <c r="D551" i="23"/>
  <c r="E550" i="23"/>
  <c r="F549" i="23"/>
  <c r="G548" i="23"/>
  <c r="C548" i="23"/>
  <c r="D547" i="23"/>
  <c r="E546" i="23"/>
  <c r="F545" i="23"/>
  <c r="G544" i="23"/>
  <c r="C544" i="23"/>
  <c r="D543" i="23"/>
  <c r="E542" i="23"/>
  <c r="F541" i="23"/>
  <c r="G540" i="23"/>
  <c r="C540" i="23"/>
  <c r="D539" i="23"/>
  <c r="E538" i="23"/>
  <c r="F537" i="23"/>
  <c r="G536" i="23"/>
  <c r="C536" i="23"/>
  <c r="D535" i="23"/>
  <c r="E534" i="23"/>
  <c r="F533" i="23"/>
  <c r="G532" i="23"/>
  <c r="C532" i="23"/>
  <c r="D531" i="23"/>
  <c r="E530" i="23"/>
  <c r="F524" i="23"/>
  <c r="G523" i="23"/>
  <c r="C523" i="23"/>
  <c r="D522" i="23"/>
  <c r="E521" i="23"/>
  <c r="F520" i="23"/>
  <c r="G519" i="23"/>
  <c r="C519" i="23"/>
  <c r="D518" i="23"/>
  <c r="E517" i="23"/>
  <c r="F516" i="23"/>
  <c r="G515" i="23"/>
  <c r="C515" i="23"/>
  <c r="D514" i="23"/>
  <c r="E513" i="23"/>
  <c r="F512" i="23"/>
  <c r="G511" i="23"/>
  <c r="C511" i="23"/>
  <c r="D510" i="23"/>
  <c r="E509" i="23"/>
  <c r="F508" i="23"/>
  <c r="G507" i="23"/>
  <c r="C507" i="23"/>
  <c r="D506" i="23"/>
  <c r="E505" i="23"/>
  <c r="F504" i="23"/>
  <c r="G503" i="23"/>
  <c r="C503" i="23"/>
  <c r="D502" i="23"/>
  <c r="E501" i="23"/>
  <c r="F500" i="23"/>
  <c r="G499" i="23"/>
  <c r="C499" i="23"/>
  <c r="D498" i="23"/>
  <c r="E497" i="23"/>
  <c r="F496" i="23"/>
  <c r="G495" i="23"/>
  <c r="C495" i="23"/>
  <c r="D494" i="23"/>
  <c r="E493" i="23"/>
  <c r="F492" i="23"/>
  <c r="G491" i="23"/>
  <c r="C491" i="23"/>
  <c r="D490" i="23"/>
  <c r="E489" i="23"/>
  <c r="F488" i="23"/>
  <c r="G487" i="23"/>
  <c r="C487" i="23"/>
  <c r="D486" i="23"/>
  <c r="E485" i="23"/>
  <c r="F484" i="23"/>
  <c r="G483" i="23"/>
  <c r="C483" i="23"/>
  <c r="D482" i="23"/>
  <c r="E481" i="23"/>
  <c r="F480" i="23"/>
  <c r="G479" i="23"/>
  <c r="C479" i="23"/>
  <c r="D478" i="23"/>
  <c r="E477" i="23"/>
  <c r="F476" i="23"/>
  <c r="G475" i="23"/>
  <c r="C475" i="23"/>
  <c r="D474" i="23"/>
  <c r="E473" i="23"/>
  <c r="F472" i="23"/>
  <c r="G471" i="23"/>
  <c r="C471" i="23"/>
  <c r="D470" i="23"/>
  <c r="E469" i="23"/>
  <c r="F468" i="23"/>
  <c r="G467" i="23"/>
  <c r="C467" i="23"/>
  <c r="D466" i="23"/>
  <c r="E465" i="23"/>
  <c r="F464" i="23"/>
  <c r="G463" i="23"/>
  <c r="C463" i="23"/>
  <c r="D462" i="23"/>
  <c r="E461" i="23"/>
  <c r="F460" i="23"/>
  <c r="G459" i="23"/>
  <c r="C459" i="23"/>
  <c r="D458" i="23"/>
  <c r="E457" i="23"/>
  <c r="F456" i="23"/>
  <c r="G455" i="23"/>
  <c r="C455" i="23"/>
  <c r="E674" i="23"/>
  <c r="G672" i="23"/>
  <c r="G1346" i="23"/>
  <c r="D671" i="23"/>
  <c r="F669" i="23"/>
  <c r="F1343" i="23"/>
  <c r="C668" i="23"/>
  <c r="E666" i="23"/>
  <c r="G664" i="23"/>
  <c r="G1338" i="23"/>
  <c r="D663" i="23"/>
  <c r="F661" i="23"/>
  <c r="F1335" i="23"/>
  <c r="C660" i="23"/>
  <c r="E658" i="23"/>
  <c r="G656" i="23"/>
  <c r="G1330" i="23"/>
  <c r="D655" i="23"/>
  <c r="F653" i="23"/>
  <c r="F1327" i="23"/>
  <c r="C652" i="23"/>
  <c r="E650" i="23"/>
  <c r="G648" i="23"/>
  <c r="G1322" i="23"/>
  <c r="D647" i="23"/>
  <c r="F645" i="23"/>
  <c r="F1319" i="23"/>
  <c r="C644" i="23"/>
  <c r="E642" i="23"/>
  <c r="G640" i="23"/>
  <c r="G1314" i="23"/>
  <c r="D639" i="23"/>
  <c r="F637" i="23"/>
  <c r="F1311" i="23"/>
  <c r="C636" i="23"/>
  <c r="E634" i="23"/>
  <c r="G632" i="23"/>
  <c r="G1306" i="23"/>
  <c r="D631" i="23"/>
  <c r="F629" i="23"/>
  <c r="F1303" i="23"/>
  <c r="C628" i="23"/>
  <c r="E626" i="23"/>
  <c r="G624" i="23"/>
  <c r="G1298" i="23"/>
  <c r="D623" i="23"/>
  <c r="F621" i="23"/>
  <c r="F1295" i="23"/>
  <c r="C620" i="23"/>
  <c r="E618" i="23"/>
  <c r="G616" i="23"/>
  <c r="G1290" i="23"/>
  <c r="D615" i="23"/>
  <c r="F613" i="23"/>
  <c r="F1287" i="23"/>
  <c r="C612" i="23"/>
  <c r="E610" i="23"/>
  <c r="G608" i="23"/>
  <c r="G1282" i="23"/>
  <c r="D607" i="23"/>
  <c r="F605" i="23"/>
  <c r="F1279" i="23"/>
  <c r="G599" i="23"/>
  <c r="C599" i="23"/>
  <c r="D598" i="23"/>
  <c r="E597" i="23"/>
  <c r="F596" i="23"/>
  <c r="G595" i="23"/>
  <c r="C595" i="23"/>
  <c r="D594" i="23"/>
  <c r="E593" i="23"/>
  <c r="F592" i="23"/>
  <c r="G591" i="23"/>
  <c r="C591" i="23"/>
  <c r="D590" i="23"/>
  <c r="E589" i="23"/>
  <c r="F588" i="23"/>
  <c r="G587" i="23"/>
  <c r="C587" i="23"/>
  <c r="D586" i="23"/>
  <c r="E585" i="23"/>
  <c r="F584" i="23"/>
  <c r="G583" i="23"/>
  <c r="C583" i="23"/>
  <c r="D582" i="23"/>
  <c r="E581" i="23"/>
  <c r="F580" i="23"/>
  <c r="G579" i="23"/>
  <c r="C579" i="23"/>
  <c r="D578" i="23"/>
  <c r="E577" i="23"/>
  <c r="F576" i="23"/>
  <c r="G575" i="23"/>
  <c r="C575" i="23"/>
  <c r="D574" i="23"/>
  <c r="E573" i="23"/>
  <c r="F572" i="23"/>
  <c r="G571" i="23"/>
  <c r="C571" i="23"/>
  <c r="D570" i="23"/>
  <c r="E569" i="23"/>
  <c r="F568" i="23"/>
  <c r="G567" i="23"/>
  <c r="C567" i="23"/>
  <c r="D566" i="23"/>
  <c r="E565" i="23"/>
  <c r="F564" i="23"/>
  <c r="G563" i="23"/>
  <c r="C563" i="23"/>
  <c r="D562" i="23"/>
  <c r="E561" i="23"/>
  <c r="F560" i="23"/>
  <c r="G559" i="23"/>
  <c r="C559" i="23"/>
  <c r="D558" i="23"/>
  <c r="E557" i="23"/>
  <c r="F556" i="23"/>
  <c r="G555" i="23"/>
  <c r="C555" i="23"/>
  <c r="D554" i="23"/>
  <c r="E553" i="23"/>
  <c r="F552" i="23"/>
  <c r="G551" i="23"/>
  <c r="C551" i="23"/>
  <c r="D550" i="23"/>
  <c r="E549" i="23"/>
  <c r="F548" i="23"/>
  <c r="G547" i="23"/>
  <c r="C547" i="23"/>
  <c r="D546" i="23"/>
  <c r="E545" i="23"/>
  <c r="F544" i="23"/>
  <c r="G543" i="23"/>
  <c r="C543" i="23"/>
  <c r="D542" i="23"/>
  <c r="E541" i="23"/>
  <c r="F540" i="23"/>
  <c r="G539" i="23"/>
  <c r="C539" i="23"/>
  <c r="D538" i="23"/>
  <c r="E537" i="23"/>
  <c r="F536" i="23"/>
  <c r="G535" i="23"/>
  <c r="C535" i="23"/>
  <c r="D534" i="23"/>
  <c r="E533" i="23"/>
  <c r="F532" i="23"/>
  <c r="G531" i="23"/>
  <c r="C531" i="23"/>
  <c r="D530" i="23"/>
  <c r="E524" i="23"/>
  <c r="F523" i="23"/>
  <c r="G522" i="23"/>
  <c r="C522" i="23"/>
  <c r="D521" i="23"/>
  <c r="E520" i="23"/>
  <c r="F519" i="23"/>
  <c r="G518" i="23"/>
  <c r="C518" i="23"/>
  <c r="D517" i="23"/>
  <c r="E516" i="23"/>
  <c r="F515" i="23"/>
  <c r="G514" i="23"/>
  <c r="C514" i="23"/>
  <c r="D513" i="23"/>
  <c r="E512" i="23"/>
  <c r="F511" i="23"/>
  <c r="G510" i="23"/>
  <c r="C510" i="23"/>
  <c r="D509" i="23"/>
  <c r="E508" i="23"/>
  <c r="F507" i="23"/>
  <c r="G673" i="23"/>
  <c r="G1347" i="23"/>
  <c r="D672" i="23"/>
  <c r="F670" i="23"/>
  <c r="F1344" i="23"/>
  <c r="C669" i="23"/>
  <c r="E667" i="23"/>
  <c r="G665" i="23"/>
  <c r="G1339" i="23"/>
  <c r="D664" i="23"/>
  <c r="F662" i="23"/>
  <c r="F1336" i="23"/>
  <c r="C661" i="23"/>
  <c r="E659" i="23"/>
  <c r="G657" i="23"/>
  <c r="G1331" i="23"/>
  <c r="D656" i="23"/>
  <c r="F654" i="23"/>
  <c r="F1328" i="23"/>
  <c r="C653" i="23"/>
  <c r="E651" i="23"/>
  <c r="G649" i="23"/>
  <c r="G1323" i="23"/>
  <c r="D648" i="23"/>
  <c r="F646" i="23"/>
  <c r="F1320" i="23"/>
  <c r="C645" i="23"/>
  <c r="E643" i="23"/>
  <c r="G641" i="23"/>
  <c r="G1315" i="23"/>
  <c r="D640" i="23"/>
  <c r="F638" i="23"/>
  <c r="F1312" i="23"/>
  <c r="C637" i="23"/>
  <c r="E635" i="23"/>
  <c r="G633" i="23"/>
  <c r="G1307" i="23"/>
  <c r="D632" i="23"/>
  <c r="F630" i="23"/>
  <c r="F1304" i="23"/>
  <c r="C629" i="23"/>
  <c r="E627" i="23"/>
  <c r="G625" i="23"/>
  <c r="G1299" i="23"/>
  <c r="D624" i="23"/>
  <c r="F622" i="23"/>
  <c r="F1296" i="23"/>
  <c r="C621" i="23"/>
  <c r="E619" i="23"/>
  <c r="G617" i="23"/>
  <c r="G1291" i="23"/>
  <c r="D616" i="23"/>
  <c r="F614" i="23"/>
  <c r="F1288" i="23"/>
  <c r="C613" i="23"/>
  <c r="E611" i="23"/>
  <c r="G609" i="23"/>
  <c r="G1283" i="23"/>
  <c r="D608" i="23"/>
  <c r="F606" i="23"/>
  <c r="F1280" i="23"/>
  <c r="E605" i="23"/>
  <c r="F599" i="23"/>
  <c r="G598" i="23"/>
  <c r="C598" i="23"/>
  <c r="D597" i="23"/>
  <c r="E596" i="23"/>
  <c r="F595" i="23"/>
  <c r="G594" i="23"/>
  <c r="C594" i="23"/>
  <c r="D593" i="23"/>
  <c r="E592" i="23"/>
  <c r="F591" i="23"/>
  <c r="G590" i="23"/>
  <c r="C590" i="23"/>
  <c r="D589" i="23"/>
  <c r="E588" i="23"/>
  <c r="F587" i="23"/>
  <c r="G586" i="23"/>
  <c r="C586" i="23"/>
  <c r="D585" i="23"/>
  <c r="E584" i="23"/>
  <c r="F583" i="23"/>
  <c r="G582" i="23"/>
  <c r="C582" i="23"/>
  <c r="D581" i="23"/>
  <c r="E580" i="23"/>
  <c r="F579" i="23"/>
  <c r="G578" i="23"/>
  <c r="C578" i="23"/>
  <c r="D577" i="23"/>
  <c r="E576" i="23"/>
  <c r="F575" i="23"/>
  <c r="G574" i="23"/>
  <c r="C574" i="23"/>
  <c r="D573" i="23"/>
  <c r="E572" i="23"/>
  <c r="F571" i="23"/>
  <c r="G570" i="23"/>
  <c r="C570" i="23"/>
  <c r="D569" i="23"/>
  <c r="E568" i="23"/>
  <c r="F567" i="23"/>
  <c r="G566" i="23"/>
  <c r="C566" i="23"/>
  <c r="D565" i="23"/>
  <c r="E564" i="23"/>
  <c r="F563" i="23"/>
  <c r="G562" i="23"/>
  <c r="C562" i="23"/>
  <c r="D561" i="23"/>
  <c r="E560" i="23"/>
  <c r="F559" i="23"/>
  <c r="G558" i="23"/>
  <c r="C558" i="23"/>
  <c r="D557" i="23"/>
  <c r="E556" i="23"/>
  <c r="F555" i="23"/>
  <c r="G554" i="23"/>
  <c r="C554" i="23"/>
  <c r="D553" i="23"/>
  <c r="E552" i="23"/>
  <c r="F551" i="23"/>
  <c r="G550" i="23"/>
  <c r="C550" i="23"/>
  <c r="D549" i="23"/>
  <c r="E548" i="23"/>
  <c r="F547" i="23"/>
  <c r="G546" i="23"/>
  <c r="C546" i="23"/>
  <c r="D545" i="23"/>
  <c r="E544" i="23"/>
  <c r="F543" i="23"/>
  <c r="G542" i="23"/>
  <c r="C542" i="23"/>
  <c r="D541" i="23"/>
  <c r="E540" i="23"/>
  <c r="F539" i="23"/>
  <c r="G538" i="23"/>
  <c r="C538" i="23"/>
  <c r="D537" i="23"/>
  <c r="E536" i="23"/>
  <c r="F535" i="23"/>
  <c r="G534" i="23"/>
  <c r="C534" i="23"/>
  <c r="D533" i="23"/>
  <c r="E532" i="23"/>
  <c r="F531" i="23"/>
  <c r="G530" i="23"/>
  <c r="C530" i="23"/>
  <c r="D524" i="23"/>
  <c r="E523" i="23"/>
  <c r="F522" i="23"/>
  <c r="G521" i="23"/>
  <c r="C521" i="23"/>
  <c r="D520" i="23"/>
  <c r="E519" i="23"/>
  <c r="F518" i="23"/>
  <c r="G517" i="23"/>
  <c r="C517" i="23"/>
  <c r="D516" i="23"/>
  <c r="E515" i="23"/>
  <c r="F514" i="23"/>
  <c r="G513" i="23"/>
  <c r="C513" i="23"/>
  <c r="D512" i="23"/>
  <c r="E511" i="23"/>
  <c r="F510" i="23"/>
  <c r="G509" i="23"/>
  <c r="C509" i="23"/>
  <c r="F80" i="23"/>
  <c r="E81" i="23"/>
  <c r="D82" i="23"/>
  <c r="C83" i="23"/>
  <c r="G83" i="23"/>
  <c r="F84" i="23"/>
  <c r="E85" i="23"/>
  <c r="D86" i="23"/>
  <c r="C87" i="23"/>
  <c r="G87" i="23"/>
  <c r="F88" i="23"/>
  <c r="E89" i="23"/>
  <c r="D90" i="23"/>
  <c r="C91" i="23"/>
  <c r="G91" i="23"/>
  <c r="F92" i="23"/>
  <c r="E93" i="23"/>
  <c r="D94" i="23"/>
  <c r="C95" i="23"/>
  <c r="G95" i="23"/>
  <c r="F96" i="23"/>
  <c r="E97" i="23"/>
  <c r="D98" i="23"/>
  <c r="C99" i="23"/>
  <c r="G99" i="23"/>
  <c r="F100" i="23"/>
  <c r="E101" i="23"/>
  <c r="D102" i="23"/>
  <c r="C103" i="23"/>
  <c r="G103" i="23"/>
  <c r="F104" i="23"/>
  <c r="E105" i="23"/>
  <c r="D106" i="23"/>
  <c r="C107" i="23"/>
  <c r="G107" i="23"/>
  <c r="F108" i="23"/>
  <c r="E109" i="23"/>
  <c r="D110" i="23"/>
  <c r="C111" i="23"/>
  <c r="G111" i="23"/>
  <c r="F112" i="23"/>
  <c r="E113" i="23"/>
  <c r="D114" i="23"/>
  <c r="C115" i="23"/>
  <c r="G115" i="23"/>
  <c r="F116" i="23"/>
  <c r="E117" i="23"/>
  <c r="D118" i="23"/>
  <c r="C119" i="23"/>
  <c r="G119" i="23"/>
  <c r="F120" i="23"/>
  <c r="E121" i="23"/>
  <c r="D122" i="23"/>
  <c r="C123" i="23"/>
  <c r="G123" i="23"/>
  <c r="F124" i="23"/>
  <c r="E125" i="23"/>
  <c r="D126" i="23"/>
  <c r="C127" i="23"/>
  <c r="G127" i="23"/>
  <c r="F128" i="23"/>
  <c r="E129" i="23"/>
  <c r="D130" i="23"/>
  <c r="C131" i="23"/>
  <c r="G131" i="23"/>
  <c r="F132" i="23"/>
  <c r="E133" i="23"/>
  <c r="D134" i="23"/>
  <c r="C135" i="23"/>
  <c r="G135" i="23"/>
  <c r="F136" i="23"/>
  <c r="E137" i="23"/>
  <c r="D138" i="23"/>
  <c r="C139" i="23"/>
  <c r="G139" i="23"/>
  <c r="F140" i="23"/>
  <c r="E141" i="23"/>
  <c r="D142" i="23"/>
  <c r="C143" i="23"/>
  <c r="G143" i="23"/>
  <c r="F144" i="23"/>
  <c r="E145" i="23"/>
  <c r="D146" i="23"/>
  <c r="C147" i="23"/>
  <c r="G147" i="23"/>
  <c r="F148" i="23"/>
  <c r="E149" i="23"/>
  <c r="D229" i="23"/>
  <c r="C230" i="23"/>
  <c r="G230" i="23"/>
  <c r="F231" i="23"/>
  <c r="E232" i="23"/>
  <c r="D233" i="23"/>
  <c r="C234" i="23"/>
  <c r="G234" i="23"/>
  <c r="F235" i="23"/>
  <c r="E236" i="23"/>
  <c r="D237" i="23"/>
  <c r="C238" i="23"/>
  <c r="G238" i="23"/>
  <c r="F239" i="23"/>
  <c r="E240" i="23"/>
  <c r="D241" i="23"/>
  <c r="C242" i="23"/>
  <c r="G242" i="23"/>
  <c r="F243" i="23"/>
  <c r="E244" i="23"/>
  <c r="D245" i="23"/>
  <c r="C246" i="23"/>
  <c r="G246" i="23"/>
  <c r="F247" i="23"/>
  <c r="E248" i="23"/>
  <c r="D249" i="23"/>
  <c r="C250" i="23"/>
  <c r="G250" i="23"/>
  <c r="F251" i="23"/>
  <c r="E252" i="23"/>
  <c r="D253" i="23"/>
  <c r="C254" i="23"/>
  <c r="G254" i="23"/>
  <c r="F255" i="23"/>
  <c r="E256" i="23"/>
  <c r="D257" i="23"/>
  <c r="C258" i="23"/>
  <c r="G258" i="23"/>
  <c r="F259" i="23"/>
  <c r="E260" i="23"/>
  <c r="D261" i="23"/>
  <c r="C262" i="23"/>
  <c r="G262" i="23"/>
  <c r="F263" i="23"/>
  <c r="E264" i="23"/>
  <c r="D265" i="23"/>
  <c r="C266" i="23"/>
  <c r="G266" i="23"/>
  <c r="F267" i="23"/>
  <c r="E268" i="23"/>
  <c r="D269" i="23"/>
  <c r="C270" i="23"/>
  <c r="G270" i="23"/>
  <c r="F271" i="23"/>
  <c r="E272" i="23"/>
  <c r="D273" i="23"/>
  <c r="C274" i="23"/>
  <c r="G274" i="23"/>
  <c r="F275" i="23"/>
  <c r="E276" i="23"/>
  <c r="D277" i="23"/>
  <c r="C278" i="23"/>
  <c r="G278" i="23"/>
  <c r="F279" i="23"/>
  <c r="E280" i="23"/>
  <c r="D281" i="23"/>
  <c r="C282" i="23"/>
  <c r="G282" i="23"/>
  <c r="F283" i="23"/>
  <c r="E284" i="23"/>
  <c r="D285" i="23"/>
  <c r="D286" i="23"/>
  <c r="D287" i="23"/>
  <c r="D288" i="23"/>
  <c r="E289" i="23"/>
  <c r="E290" i="23"/>
  <c r="C292" i="23"/>
  <c r="F293" i="23"/>
  <c r="D295" i="23"/>
  <c r="G296" i="23"/>
  <c r="E298" i="23"/>
  <c r="C380" i="23"/>
  <c r="F381" i="23"/>
  <c r="F1055" i="23"/>
  <c r="D383" i="23"/>
  <c r="G384" i="23"/>
  <c r="G1058" i="23"/>
  <c r="E386" i="23"/>
  <c r="C388" i="23"/>
  <c r="F389" i="23"/>
  <c r="F1063" i="23"/>
  <c r="D391" i="23"/>
  <c r="G392" i="23"/>
  <c r="G1066" i="23"/>
  <c r="E394" i="23"/>
  <c r="C396" i="23"/>
  <c r="F397" i="23"/>
  <c r="F1071" i="23"/>
  <c r="D399" i="23"/>
  <c r="G400" i="23"/>
  <c r="G1074" i="23"/>
  <c r="E402" i="23"/>
  <c r="C404" i="23"/>
  <c r="F405" i="23"/>
  <c r="F1079" i="23"/>
  <c r="D407" i="23"/>
  <c r="G408" i="23"/>
  <c r="G1082" i="23"/>
  <c r="E410" i="23"/>
  <c r="C412" i="23"/>
  <c r="F413" i="23"/>
  <c r="F1087" i="23"/>
  <c r="D415" i="23"/>
  <c r="G416" i="23"/>
  <c r="G1090" i="23"/>
  <c r="E418" i="23"/>
  <c r="C420" i="23"/>
  <c r="F421" i="23"/>
  <c r="F1095" i="23"/>
  <c r="D423" i="23"/>
  <c r="G424" i="23"/>
  <c r="G1098" i="23"/>
  <c r="E426" i="23"/>
  <c r="C428" i="23"/>
  <c r="F429" i="23"/>
  <c r="F1103" i="23"/>
  <c r="D431" i="23"/>
  <c r="G432" i="23"/>
  <c r="G1106" i="23"/>
  <c r="E434" i="23"/>
  <c r="C436" i="23"/>
  <c r="F437" i="23"/>
  <c r="F1111" i="23"/>
  <c r="D439" i="23"/>
  <c r="G440" i="23"/>
  <c r="G1114" i="23"/>
  <c r="E442" i="23"/>
  <c r="C444" i="23"/>
  <c r="F445" i="23"/>
  <c r="F1119" i="23"/>
  <c r="D447" i="23"/>
  <c r="G448" i="23"/>
  <c r="G1122" i="23"/>
  <c r="E456" i="23"/>
  <c r="C458" i="23"/>
  <c r="F459" i="23"/>
  <c r="D461" i="23"/>
  <c r="G462" i="23"/>
  <c r="E464" i="23"/>
  <c r="C466" i="23"/>
  <c r="F467" i="23"/>
  <c r="D469" i="23"/>
  <c r="G470" i="23"/>
  <c r="E472" i="23"/>
  <c r="C474" i="23"/>
  <c r="F475" i="23"/>
  <c r="D477" i="23"/>
  <c r="G478" i="23"/>
  <c r="E480" i="23"/>
  <c r="C482" i="23"/>
  <c r="F483" i="23"/>
  <c r="D485" i="23"/>
  <c r="G486" i="23"/>
  <c r="E488" i="23"/>
  <c r="C490" i="23"/>
  <c r="F491" i="23"/>
  <c r="D493" i="23"/>
  <c r="G494" i="23"/>
  <c r="E496" i="23"/>
  <c r="C498" i="23"/>
  <c r="F499" i="23"/>
  <c r="D501" i="23"/>
  <c r="G502" i="23"/>
  <c r="E504" i="23"/>
  <c r="C506" i="23"/>
  <c r="D508" i="23"/>
  <c r="E1422" i="22"/>
  <c r="F1428" i="22"/>
  <c r="C1346" i="22"/>
  <c r="D1345" i="22"/>
  <c r="E1344" i="22"/>
  <c r="C1342" i="22"/>
  <c r="D1341" i="22"/>
  <c r="E1340" i="22"/>
  <c r="C1338" i="22"/>
  <c r="D1337" i="22"/>
  <c r="E1336" i="22"/>
  <c r="E1347" i="22"/>
  <c r="C1345" i="22"/>
  <c r="D1344" i="22"/>
  <c r="E1343" i="22"/>
  <c r="C1341" i="22"/>
  <c r="D1340" i="22"/>
  <c r="E1339" i="22"/>
  <c r="G1353" i="22"/>
  <c r="D1347" i="22"/>
  <c r="E1346" i="22"/>
  <c r="C1344" i="22"/>
  <c r="D1343" i="22"/>
  <c r="E1342" i="22"/>
  <c r="C1340" i="22"/>
  <c r="D1339" i="22"/>
  <c r="E1338" i="22"/>
  <c r="G1428" i="22"/>
  <c r="F1353" i="22"/>
  <c r="C1347" i="22"/>
  <c r="D1346" i="22"/>
  <c r="E1345" i="22"/>
  <c r="C1343" i="22"/>
  <c r="D1342" i="22"/>
  <c r="E1341" i="22"/>
  <c r="C1339" i="22"/>
  <c r="D1338" i="22"/>
  <c r="E1337" i="22"/>
  <c r="C1337" i="22"/>
  <c r="C1335" i="22"/>
  <c r="D1334" i="22"/>
  <c r="E1333" i="22"/>
  <c r="C1331" i="22"/>
  <c r="D1330" i="22"/>
  <c r="E1329" i="22"/>
  <c r="C1327" i="22"/>
  <c r="D1326" i="22"/>
  <c r="E1325" i="22"/>
  <c r="C1323" i="22"/>
  <c r="D1322" i="22"/>
  <c r="E1321" i="22"/>
  <c r="C1319" i="22"/>
  <c r="D1318" i="22"/>
  <c r="E1317" i="22"/>
  <c r="C1315" i="22"/>
  <c r="D1314" i="22"/>
  <c r="E1313" i="22"/>
  <c r="C1311" i="22"/>
  <c r="D1310" i="22"/>
  <c r="E1309" i="22"/>
  <c r="C1307" i="22"/>
  <c r="D1306" i="22"/>
  <c r="E1305" i="22"/>
  <c r="C1303" i="22"/>
  <c r="D1302" i="22"/>
  <c r="E1301" i="22"/>
  <c r="C1299" i="22"/>
  <c r="D1298" i="22"/>
  <c r="E1297" i="22"/>
  <c r="C1295" i="22"/>
  <c r="D1294" i="22"/>
  <c r="E1293" i="22"/>
  <c r="C1291" i="22"/>
  <c r="D1290" i="22"/>
  <c r="E1289" i="22"/>
  <c r="C1287" i="22"/>
  <c r="D1286" i="22"/>
  <c r="E1285" i="22"/>
  <c r="C1283" i="22"/>
  <c r="D1282" i="22"/>
  <c r="E1281" i="22"/>
  <c r="C1279" i="22"/>
  <c r="D1278" i="22"/>
  <c r="D1336" i="22"/>
  <c r="E1335" i="22"/>
  <c r="C1333" i="22"/>
  <c r="D1332" i="22"/>
  <c r="E1331" i="22"/>
  <c r="C1329" i="22"/>
  <c r="D1328" i="22"/>
  <c r="E1327" i="22"/>
  <c r="C1325" i="22"/>
  <c r="D1324" i="22"/>
  <c r="E1323" i="22"/>
  <c r="C1321" i="22"/>
  <c r="D1320" i="22"/>
  <c r="E1319" i="22"/>
  <c r="C1317" i="22"/>
  <c r="D1316" i="22"/>
  <c r="E1315" i="22"/>
  <c r="C1313" i="22"/>
  <c r="D1312" i="22"/>
  <c r="E1311" i="22"/>
  <c r="C1309" i="22"/>
  <c r="D1308" i="22"/>
  <c r="E1307" i="22"/>
  <c r="C1305" i="22"/>
  <c r="D1304" i="22"/>
  <c r="E1303" i="22"/>
  <c r="C1301" i="22"/>
  <c r="D1300" i="22"/>
  <c r="E1299" i="22"/>
  <c r="C1297" i="22"/>
  <c r="D1296" i="22"/>
  <c r="E1295" i="22"/>
  <c r="C1293" i="22"/>
  <c r="D1292" i="22"/>
  <c r="E1291" i="22"/>
  <c r="C1289" i="22"/>
  <c r="D1288" i="22"/>
  <c r="E1287" i="22"/>
  <c r="C1285" i="22"/>
  <c r="D1284" i="22"/>
  <c r="E1283" i="22"/>
  <c r="C1281" i="22"/>
  <c r="D1280" i="22"/>
  <c r="E1279" i="22"/>
  <c r="F1278" i="22"/>
  <c r="C1336" i="22"/>
  <c r="D1335" i="22"/>
  <c r="E1334" i="22"/>
  <c r="C1332" i="22"/>
  <c r="D1331" i="22"/>
  <c r="E1330" i="22"/>
  <c r="C1328" i="22"/>
  <c r="D1327" i="22"/>
  <c r="E1326" i="22"/>
  <c r="C1324" i="22"/>
  <c r="D1323" i="22"/>
  <c r="E1322" i="22"/>
  <c r="C1320" i="22"/>
  <c r="D1319" i="22"/>
  <c r="E1318" i="22"/>
  <c r="C1316" i="22"/>
  <c r="D1315" i="22"/>
  <c r="E1314" i="22"/>
  <c r="C1312" i="22"/>
  <c r="D1311" i="22"/>
  <c r="E1310" i="22"/>
  <c r="C1308" i="22"/>
  <c r="D1307" i="22"/>
  <c r="E1306" i="22"/>
  <c r="C1304" i="22"/>
  <c r="D1303" i="22"/>
  <c r="E1302" i="22"/>
  <c r="C1300" i="22"/>
  <c r="D1299" i="22"/>
  <c r="E1298" i="22"/>
  <c r="C1296" i="22"/>
  <c r="D1295" i="22"/>
  <c r="E1294" i="22"/>
  <c r="C1292" i="22"/>
  <c r="D1291" i="22"/>
  <c r="E1290" i="22"/>
  <c r="C1288" i="22"/>
  <c r="D1287" i="22"/>
  <c r="E1286" i="22"/>
  <c r="C1284" i="22"/>
  <c r="D1283" i="22"/>
  <c r="E1282" i="22"/>
  <c r="C1280" i="22"/>
  <c r="D1279" i="22"/>
  <c r="E1278" i="22"/>
  <c r="D1333" i="22"/>
  <c r="C1330" i="22"/>
  <c r="E1320" i="22"/>
  <c r="D1317" i="22"/>
  <c r="C1314" i="22"/>
  <c r="E1304" i="22"/>
  <c r="D1301" i="22"/>
  <c r="C1298" i="22"/>
  <c r="E1288" i="22"/>
  <c r="D1285" i="22"/>
  <c r="C1282" i="22"/>
  <c r="G1278" i="22"/>
  <c r="F1123" i="22"/>
  <c r="C1122" i="22"/>
  <c r="D1121" i="22"/>
  <c r="E1120" i="22"/>
  <c r="C1118" i="22"/>
  <c r="D1117" i="22"/>
  <c r="E1116" i="22"/>
  <c r="C1114" i="22"/>
  <c r="D1113" i="22"/>
  <c r="E1112" i="22"/>
  <c r="C1110" i="22"/>
  <c r="D1109" i="22"/>
  <c r="E1108" i="22"/>
  <c r="C1106" i="22"/>
  <c r="D1105" i="22"/>
  <c r="E1104" i="22"/>
  <c r="C1102" i="22"/>
  <c r="D1101" i="22"/>
  <c r="E1100" i="22"/>
  <c r="C1098" i="22"/>
  <c r="D1097" i="22"/>
  <c r="E1096" i="22"/>
  <c r="C1094" i="22"/>
  <c r="D1093" i="22"/>
  <c r="E1092" i="22"/>
  <c r="C1090" i="22"/>
  <c r="D1089" i="22"/>
  <c r="E1088" i="22"/>
  <c r="C1086" i="22"/>
  <c r="D1085" i="22"/>
  <c r="E1084" i="22"/>
  <c r="C1082" i="22"/>
  <c r="D1081" i="22"/>
  <c r="E1080" i="22"/>
  <c r="C1078" i="22"/>
  <c r="D1077" i="22"/>
  <c r="E1076" i="22"/>
  <c r="C1074" i="22"/>
  <c r="D1073" i="22"/>
  <c r="E1072" i="22"/>
  <c r="C1070" i="22"/>
  <c r="D1069" i="22"/>
  <c r="E1068" i="22"/>
  <c r="E1332" i="22"/>
  <c r="D1329" i="22"/>
  <c r="C1326" i="22"/>
  <c r="E1316" i="22"/>
  <c r="D1313" i="22"/>
  <c r="C1310" i="22"/>
  <c r="E1300" i="22"/>
  <c r="D1297" i="22"/>
  <c r="C1294" i="22"/>
  <c r="E1284" i="22"/>
  <c r="D1281" i="22"/>
  <c r="C1278" i="22"/>
  <c r="E1123" i="22"/>
  <c r="C1121" i="22"/>
  <c r="D1120" i="22"/>
  <c r="E1119" i="22"/>
  <c r="C1117" i="22"/>
  <c r="D1116" i="22"/>
  <c r="E1115" i="22"/>
  <c r="C1113" i="22"/>
  <c r="D1112" i="22"/>
  <c r="E1111" i="22"/>
  <c r="C1109" i="22"/>
  <c r="D1108" i="22"/>
  <c r="E1107" i="22"/>
  <c r="C1105" i="22"/>
  <c r="D1104" i="22"/>
  <c r="E1103" i="22"/>
  <c r="C1101" i="22"/>
  <c r="D1100" i="22"/>
  <c r="E1099" i="22"/>
  <c r="C1097" i="22"/>
  <c r="D1096" i="22"/>
  <c r="E1095" i="22"/>
  <c r="C1093" i="22"/>
  <c r="D1092" i="22"/>
  <c r="E1091" i="22"/>
  <c r="C1089" i="22"/>
  <c r="D1088" i="22"/>
  <c r="E1087" i="22"/>
  <c r="C1085" i="22"/>
  <c r="D1084" i="22"/>
  <c r="E1083" i="22"/>
  <c r="C1081" i="22"/>
  <c r="D1080" i="22"/>
  <c r="E1079" i="22"/>
  <c r="C1077" i="22"/>
  <c r="D1076" i="22"/>
  <c r="E1075" i="22"/>
  <c r="C1073" i="22"/>
  <c r="D1072" i="22"/>
  <c r="E1071" i="22"/>
  <c r="C1069" i="22"/>
  <c r="D1068" i="22"/>
  <c r="E1067" i="22"/>
  <c r="C1065" i="22"/>
  <c r="E1328" i="22"/>
  <c r="D1325" i="22"/>
  <c r="C1322" i="22"/>
  <c r="E1312" i="22"/>
  <c r="D1309" i="22"/>
  <c r="C1306" i="22"/>
  <c r="E1296" i="22"/>
  <c r="D1293" i="22"/>
  <c r="C1290" i="22"/>
  <c r="E1280" i="22"/>
  <c r="D1123" i="22"/>
  <c r="E1122" i="22"/>
  <c r="C1120" i="22"/>
  <c r="D1119" i="22"/>
  <c r="E1118" i="22"/>
  <c r="C1116" i="22"/>
  <c r="D1115" i="22"/>
  <c r="E1114" i="22"/>
  <c r="C1112" i="22"/>
  <c r="D1111" i="22"/>
  <c r="E1110" i="22"/>
  <c r="C1108" i="22"/>
  <c r="D1107" i="22"/>
  <c r="E1106" i="22"/>
  <c r="C1104" i="22"/>
  <c r="D1103" i="22"/>
  <c r="E1102" i="22"/>
  <c r="C1100" i="22"/>
  <c r="D1099" i="22"/>
  <c r="E1098" i="22"/>
  <c r="C1096" i="22"/>
  <c r="D1095" i="22"/>
  <c r="E1094" i="22"/>
  <c r="C1092" i="22"/>
  <c r="D1091" i="22"/>
  <c r="E1090" i="22"/>
  <c r="C1088" i="22"/>
  <c r="D1087" i="22"/>
  <c r="E1086" i="22"/>
  <c r="C1084" i="22"/>
  <c r="D1083" i="22"/>
  <c r="E1082" i="22"/>
  <c r="C1080" i="22"/>
  <c r="D1079" i="22"/>
  <c r="E1078" i="22"/>
  <c r="C1076" i="22"/>
  <c r="D1075" i="22"/>
  <c r="E1074" i="22"/>
  <c r="C1072" i="22"/>
  <c r="D1071" i="22"/>
  <c r="E1070" i="22"/>
  <c r="C1068" i="22"/>
  <c r="D1067" i="22"/>
  <c r="E1066" i="22"/>
  <c r="C1334" i="22"/>
  <c r="E1324" i="22"/>
  <c r="D1321" i="22"/>
  <c r="C1318" i="22"/>
  <c r="E1308" i="22"/>
  <c r="D1305" i="22"/>
  <c r="C1302" i="22"/>
  <c r="E1292" i="22"/>
  <c r="D1289" i="22"/>
  <c r="C1286" i="22"/>
  <c r="G1123" i="22"/>
  <c r="C1123" i="22"/>
  <c r="D1122" i="22"/>
  <c r="E1121" i="22"/>
  <c r="C1119" i="22"/>
  <c r="D1118" i="22"/>
  <c r="E1117" i="22"/>
  <c r="C1115" i="22"/>
  <c r="D1114" i="22"/>
  <c r="E1113" i="22"/>
  <c r="C1111" i="22"/>
  <c r="D1110" i="22"/>
  <c r="E1109" i="22"/>
  <c r="C1107" i="22"/>
  <c r="D1106" i="22"/>
  <c r="E1105" i="22"/>
  <c r="C1103" i="22"/>
  <c r="D1102" i="22"/>
  <c r="E1101" i="22"/>
  <c r="C1099" i="22"/>
  <c r="D1098" i="22"/>
  <c r="E1097" i="22"/>
  <c r="C1095" i="22"/>
  <c r="D1094" i="22"/>
  <c r="E1093" i="22"/>
  <c r="C1091" i="22"/>
  <c r="D1090" i="22"/>
  <c r="E1089" i="22"/>
  <c r="C1087" i="22"/>
  <c r="D1086" i="22"/>
  <c r="C1083" i="22"/>
  <c r="E1073" i="22"/>
  <c r="D1070" i="22"/>
  <c r="C1067" i="22"/>
  <c r="D1065" i="22"/>
  <c r="C1064" i="22"/>
  <c r="D1063" i="22"/>
  <c r="E1062" i="22"/>
  <c r="C1060" i="22"/>
  <c r="D1059" i="22"/>
  <c r="E1058" i="22"/>
  <c r="C1056" i="22"/>
  <c r="D1055" i="22"/>
  <c r="E1054" i="22"/>
  <c r="D899" i="22"/>
  <c r="E898" i="22"/>
  <c r="F897" i="22"/>
  <c r="G896" i="22"/>
  <c r="C896" i="22"/>
  <c r="D895" i="22"/>
  <c r="E894" i="22"/>
  <c r="F893" i="22"/>
  <c r="G892" i="22"/>
  <c r="C892" i="22"/>
  <c r="D891" i="22"/>
  <c r="E890" i="22"/>
  <c r="F889" i="22"/>
  <c r="G888" i="22"/>
  <c r="C888" i="22"/>
  <c r="D887" i="22"/>
  <c r="E886" i="22"/>
  <c r="F885" i="22"/>
  <c r="G884" i="22"/>
  <c r="C884" i="22"/>
  <c r="D883" i="22"/>
  <c r="E882" i="22"/>
  <c r="F881" i="22"/>
  <c r="G880" i="22"/>
  <c r="C880" i="22"/>
  <c r="D879" i="22"/>
  <c r="E878" i="22"/>
  <c r="F877" i="22"/>
  <c r="G876" i="22"/>
  <c r="C876" i="22"/>
  <c r="D875" i="22"/>
  <c r="E874" i="22"/>
  <c r="F873" i="22"/>
  <c r="G872" i="22"/>
  <c r="C872" i="22"/>
  <c r="D871" i="22"/>
  <c r="E870" i="22"/>
  <c r="F869" i="22"/>
  <c r="G868" i="22"/>
  <c r="C868" i="22"/>
  <c r="D867" i="22"/>
  <c r="E866" i="22"/>
  <c r="F865" i="22"/>
  <c r="G864" i="22"/>
  <c r="C864" i="22"/>
  <c r="D863" i="22"/>
  <c r="E862" i="22"/>
  <c r="F861" i="22"/>
  <c r="G860" i="22"/>
  <c r="C860" i="22"/>
  <c r="D859" i="22"/>
  <c r="E858" i="22"/>
  <c r="F857" i="22"/>
  <c r="G856" i="22"/>
  <c r="C856" i="22"/>
  <c r="D855" i="22"/>
  <c r="E854" i="22"/>
  <c r="F853" i="22"/>
  <c r="G852" i="22"/>
  <c r="C852" i="22"/>
  <c r="D851" i="22"/>
  <c r="E850" i="22"/>
  <c r="F849" i="22"/>
  <c r="E1085" i="22"/>
  <c r="D1082" i="22"/>
  <c r="C1079" i="22"/>
  <c r="E1069" i="22"/>
  <c r="D1066" i="22"/>
  <c r="C1063" i="22"/>
  <c r="D1062" i="22"/>
  <c r="E1061" i="22"/>
  <c r="C1059" i="22"/>
  <c r="D1058" i="22"/>
  <c r="E1057" i="22"/>
  <c r="C1055" i="22"/>
  <c r="D1054" i="22"/>
  <c r="G899" i="22"/>
  <c r="C899" i="22"/>
  <c r="D898" i="22"/>
  <c r="E897" i="22"/>
  <c r="F896" i="22"/>
  <c r="G895" i="22"/>
  <c r="C895" i="22"/>
  <c r="D894" i="22"/>
  <c r="E893" i="22"/>
  <c r="F892" i="22"/>
  <c r="G891" i="22"/>
  <c r="C891" i="22"/>
  <c r="D890" i="22"/>
  <c r="E889" i="22"/>
  <c r="F888" i="22"/>
  <c r="G887" i="22"/>
  <c r="C887" i="22"/>
  <c r="D886" i="22"/>
  <c r="E885" i="22"/>
  <c r="F884" i="22"/>
  <c r="G883" i="22"/>
  <c r="C883" i="22"/>
  <c r="D882" i="22"/>
  <c r="E881" i="22"/>
  <c r="F880" i="22"/>
  <c r="G879" i="22"/>
  <c r="C879" i="22"/>
  <c r="D878" i="22"/>
  <c r="E877" i="22"/>
  <c r="F876" i="22"/>
  <c r="G875" i="22"/>
  <c r="C875" i="22"/>
  <c r="D874" i="22"/>
  <c r="E873" i="22"/>
  <c r="F872" i="22"/>
  <c r="G871" i="22"/>
  <c r="C871" i="22"/>
  <c r="D870" i="22"/>
  <c r="E869" i="22"/>
  <c r="F868" i="22"/>
  <c r="G867" i="22"/>
  <c r="C867" i="22"/>
  <c r="D866" i="22"/>
  <c r="E865" i="22"/>
  <c r="F864" i="22"/>
  <c r="G863" i="22"/>
  <c r="C863" i="22"/>
  <c r="D862" i="22"/>
  <c r="E861" i="22"/>
  <c r="F860" i="22"/>
  <c r="G859" i="22"/>
  <c r="C859" i="22"/>
  <c r="D858" i="22"/>
  <c r="E857" i="22"/>
  <c r="F856" i="22"/>
  <c r="G855" i="22"/>
  <c r="C855" i="22"/>
  <c r="D854" i="22"/>
  <c r="E853" i="22"/>
  <c r="F852" i="22"/>
  <c r="G851" i="22"/>
  <c r="C851" i="22"/>
  <c r="D850" i="22"/>
  <c r="E849" i="22"/>
  <c r="F848" i="22"/>
  <c r="G847" i="22"/>
  <c r="C847" i="22"/>
  <c r="D846" i="22"/>
  <c r="E845" i="22"/>
  <c r="F844" i="22"/>
  <c r="G843" i="22"/>
  <c r="C843" i="22"/>
  <c r="D842" i="22"/>
  <c r="E841" i="22"/>
  <c r="F840" i="22"/>
  <c r="G839" i="22"/>
  <c r="C839" i="22"/>
  <c r="D838" i="22"/>
  <c r="E837" i="22"/>
  <c r="F836" i="22"/>
  <c r="G835" i="22"/>
  <c r="C835" i="22"/>
  <c r="D834" i="22"/>
  <c r="E833" i="22"/>
  <c r="F832" i="22"/>
  <c r="G831" i="22"/>
  <c r="C831" i="22"/>
  <c r="D830" i="22"/>
  <c r="E824" i="22"/>
  <c r="F823" i="22"/>
  <c r="F1497" i="22"/>
  <c r="G822" i="22"/>
  <c r="G1496" i="22"/>
  <c r="C822" i="22"/>
  <c r="D821" i="22"/>
  <c r="E820" i="22"/>
  <c r="F819" i="22"/>
  <c r="F1493" i="22"/>
  <c r="G818" i="22"/>
  <c r="G1492" i="22"/>
  <c r="C818" i="22"/>
  <c r="D817" i="22"/>
  <c r="E816" i="22"/>
  <c r="F815" i="22"/>
  <c r="F1489" i="22"/>
  <c r="G814" i="22"/>
  <c r="G1488" i="22"/>
  <c r="C814" i="22"/>
  <c r="D813" i="22"/>
  <c r="E812" i="22"/>
  <c r="F811" i="22"/>
  <c r="F1485" i="22"/>
  <c r="G810" i="22"/>
  <c r="G1484" i="22"/>
  <c r="C810" i="22"/>
  <c r="D809" i="22"/>
  <c r="E808" i="22"/>
  <c r="F807" i="22"/>
  <c r="F1481" i="22"/>
  <c r="G806" i="22"/>
  <c r="G1480" i="22"/>
  <c r="C806" i="22"/>
  <c r="D805" i="22"/>
  <c r="E804" i="22"/>
  <c r="F803" i="22"/>
  <c r="F1477" i="22"/>
  <c r="G802" i="22"/>
  <c r="G1476" i="22"/>
  <c r="C802" i="22"/>
  <c r="D801" i="22"/>
  <c r="E800" i="22"/>
  <c r="F799" i="22"/>
  <c r="F1473" i="22"/>
  <c r="G798" i="22"/>
  <c r="G1472" i="22"/>
  <c r="C798" i="22"/>
  <c r="D797" i="22"/>
  <c r="E796" i="22"/>
  <c r="F795" i="22"/>
  <c r="F1469" i="22"/>
  <c r="G794" i="22"/>
  <c r="G1468" i="22"/>
  <c r="C794" i="22"/>
  <c r="D793" i="22"/>
  <c r="E792" i="22"/>
  <c r="F791" i="22"/>
  <c r="F1465" i="22"/>
  <c r="G790" i="22"/>
  <c r="G1464" i="22"/>
  <c r="C790" i="22"/>
  <c r="D789" i="22"/>
  <c r="E788" i="22"/>
  <c r="F787" i="22"/>
  <c r="F1461" i="22"/>
  <c r="G786" i="22"/>
  <c r="G1460" i="22"/>
  <c r="C786" i="22"/>
  <c r="D785" i="22"/>
  <c r="E784" i="22"/>
  <c r="F783" i="22"/>
  <c r="F1457" i="22"/>
  <c r="G782" i="22"/>
  <c r="G1456" i="22"/>
  <c r="C782" i="22"/>
  <c r="D781" i="22"/>
  <c r="E780" i="22"/>
  <c r="F779" i="22"/>
  <c r="F1453" i="22"/>
  <c r="G778" i="22"/>
  <c r="G1452" i="22"/>
  <c r="C778" i="22"/>
  <c r="D777" i="22"/>
  <c r="E776" i="22"/>
  <c r="F775" i="22"/>
  <c r="F1449" i="22"/>
  <c r="G774" i="22"/>
  <c r="G1448" i="22"/>
  <c r="C774" i="22"/>
  <c r="D773" i="22"/>
  <c r="E772" i="22"/>
  <c r="F771" i="22"/>
  <c r="F1445" i="22"/>
  <c r="G770" i="22"/>
  <c r="G1444" i="22"/>
  <c r="C770" i="22"/>
  <c r="D769" i="22"/>
  <c r="E768" i="22"/>
  <c r="F767" i="22"/>
  <c r="F1441" i="22"/>
  <c r="G766" i="22"/>
  <c r="G1440" i="22"/>
  <c r="C766" i="22"/>
  <c r="D765" i="22"/>
  <c r="E764" i="22"/>
  <c r="F763" i="22"/>
  <c r="F1437" i="22"/>
  <c r="G762" i="22"/>
  <c r="G1436" i="22"/>
  <c r="C762" i="22"/>
  <c r="D761" i="22"/>
  <c r="E760" i="22"/>
  <c r="F759" i="22"/>
  <c r="F1433" i="22"/>
  <c r="G758" i="22"/>
  <c r="G1432" i="22"/>
  <c r="C758" i="22"/>
  <c r="D757" i="22"/>
  <c r="E756" i="22"/>
  <c r="F755" i="22"/>
  <c r="F1429" i="22"/>
  <c r="G749" i="22"/>
  <c r="C749" i="22"/>
  <c r="D748" i="22"/>
  <c r="E747" i="22"/>
  <c r="F746" i="22"/>
  <c r="F1420" i="22"/>
  <c r="G745" i="22"/>
  <c r="G1419" i="22"/>
  <c r="C745" i="22"/>
  <c r="D744" i="22"/>
  <c r="E743" i="22"/>
  <c r="F742" i="22"/>
  <c r="F1416" i="22"/>
  <c r="G741" i="22"/>
  <c r="G1415" i="22"/>
  <c r="C741" i="22"/>
  <c r="D740" i="22"/>
  <c r="E739" i="22"/>
  <c r="F738" i="22"/>
  <c r="F1412" i="22"/>
  <c r="G737" i="22"/>
  <c r="G1411" i="22"/>
  <c r="C737" i="22"/>
  <c r="D736" i="22"/>
  <c r="E735" i="22"/>
  <c r="F734" i="22"/>
  <c r="F1408" i="22"/>
  <c r="G733" i="22"/>
  <c r="G1407" i="22"/>
  <c r="C733" i="22"/>
  <c r="D732" i="22"/>
  <c r="E731" i="22"/>
  <c r="F730" i="22"/>
  <c r="F1404" i="22"/>
  <c r="G729" i="22"/>
  <c r="G1403" i="22"/>
  <c r="C729" i="22"/>
  <c r="D728" i="22"/>
  <c r="E727" i="22"/>
  <c r="F726" i="22"/>
  <c r="F1400" i="22"/>
  <c r="G725" i="22"/>
  <c r="G1399" i="22"/>
  <c r="C725" i="22"/>
  <c r="D724" i="22"/>
  <c r="E723" i="22"/>
  <c r="F722" i="22"/>
  <c r="F1396" i="22"/>
  <c r="G721" i="22"/>
  <c r="G1395" i="22"/>
  <c r="C721" i="22"/>
  <c r="D720" i="22"/>
  <c r="E719" i="22"/>
  <c r="F718" i="22"/>
  <c r="F1392" i="22"/>
  <c r="G717" i="22"/>
  <c r="G1391" i="22"/>
  <c r="C717" i="22"/>
  <c r="D716" i="22"/>
  <c r="E715" i="22"/>
  <c r="F714" i="22"/>
  <c r="F1388" i="22"/>
  <c r="G713" i="22"/>
  <c r="G1387" i="22"/>
  <c r="C713" i="22"/>
  <c r="D712" i="22"/>
  <c r="E1081" i="22"/>
  <c r="D1078" i="22"/>
  <c r="C1075" i="22"/>
  <c r="C1066" i="22"/>
  <c r="E1064" i="22"/>
  <c r="C1062" i="22"/>
  <c r="D1061" i="22"/>
  <c r="E1060" i="22"/>
  <c r="C1058" i="22"/>
  <c r="D1057" i="22"/>
  <c r="E1056" i="22"/>
  <c r="C1054" i="22"/>
  <c r="F899" i="22"/>
  <c r="G898" i="22"/>
  <c r="C898" i="22"/>
  <c r="D897" i="22"/>
  <c r="E896" i="22"/>
  <c r="F895" i="22"/>
  <c r="G894" i="22"/>
  <c r="C894" i="22"/>
  <c r="D893" i="22"/>
  <c r="E892" i="22"/>
  <c r="F891" i="22"/>
  <c r="G890" i="22"/>
  <c r="C890" i="22"/>
  <c r="D889" i="22"/>
  <c r="E888" i="22"/>
  <c r="F887" i="22"/>
  <c r="G886" i="22"/>
  <c r="C886" i="22"/>
  <c r="D885" i="22"/>
  <c r="E884" i="22"/>
  <c r="F883" i="22"/>
  <c r="G882" i="22"/>
  <c r="C882" i="22"/>
  <c r="D881" i="22"/>
  <c r="E880" i="22"/>
  <c r="F879" i="22"/>
  <c r="G878" i="22"/>
  <c r="C878" i="22"/>
  <c r="D877" i="22"/>
  <c r="E876" i="22"/>
  <c r="F875" i="22"/>
  <c r="G874" i="22"/>
  <c r="C874" i="22"/>
  <c r="D873" i="22"/>
  <c r="E872" i="22"/>
  <c r="F871" i="22"/>
  <c r="G870" i="22"/>
  <c r="C870" i="22"/>
  <c r="D869" i="22"/>
  <c r="E868" i="22"/>
  <c r="F867" i="22"/>
  <c r="G866" i="22"/>
  <c r="C866" i="22"/>
  <c r="D865" i="22"/>
  <c r="E864" i="22"/>
  <c r="F863" i="22"/>
  <c r="G862" i="22"/>
  <c r="C862" i="22"/>
  <c r="D861" i="22"/>
  <c r="E860" i="22"/>
  <c r="F859" i="22"/>
  <c r="G858" i="22"/>
  <c r="C858" i="22"/>
  <c r="D857" i="22"/>
  <c r="E856" i="22"/>
  <c r="F855" i="22"/>
  <c r="G854" i="22"/>
  <c r="C854" i="22"/>
  <c r="D853" i="22"/>
  <c r="E852" i="22"/>
  <c r="F851" i="22"/>
  <c r="G850" i="22"/>
  <c r="C850" i="22"/>
  <c r="D849" i="22"/>
  <c r="E848" i="22"/>
  <c r="F847" i="22"/>
  <c r="G846" i="22"/>
  <c r="C846" i="22"/>
  <c r="D845" i="22"/>
  <c r="E844" i="22"/>
  <c r="F843" i="22"/>
  <c r="G842" i="22"/>
  <c r="C842" i="22"/>
  <c r="D841" i="22"/>
  <c r="E840" i="22"/>
  <c r="F839" i="22"/>
  <c r="G838" i="22"/>
  <c r="C838" i="22"/>
  <c r="D837" i="22"/>
  <c r="E836" i="22"/>
  <c r="F835" i="22"/>
  <c r="G834" i="22"/>
  <c r="C834" i="22"/>
  <c r="D833" i="22"/>
  <c r="E832" i="22"/>
  <c r="F831" i="22"/>
  <c r="G830" i="22"/>
  <c r="C830" i="22"/>
  <c r="D824" i="22"/>
  <c r="E823" i="22"/>
  <c r="F822" i="22"/>
  <c r="F1496" i="22"/>
  <c r="G821" i="22"/>
  <c r="G1495" i="22"/>
  <c r="C821" i="22"/>
  <c r="D820" i="22"/>
  <c r="E819" i="22"/>
  <c r="F818" i="22"/>
  <c r="F1492" i="22"/>
  <c r="G817" i="22"/>
  <c r="G1491" i="22"/>
  <c r="C817" i="22"/>
  <c r="D816" i="22"/>
  <c r="E815" i="22"/>
  <c r="F814" i="22"/>
  <c r="F1488" i="22"/>
  <c r="G813" i="22"/>
  <c r="G1487" i="22"/>
  <c r="C813" i="22"/>
  <c r="D812" i="22"/>
  <c r="E811" i="22"/>
  <c r="F810" i="22"/>
  <c r="F1484" i="22"/>
  <c r="G809" i="22"/>
  <c r="G1483" i="22"/>
  <c r="C809" i="22"/>
  <c r="D808" i="22"/>
  <c r="E807" i="22"/>
  <c r="F806" i="22"/>
  <c r="F1480" i="22"/>
  <c r="G805" i="22"/>
  <c r="G1479" i="22"/>
  <c r="C805" i="22"/>
  <c r="D804" i="22"/>
  <c r="E803" i="22"/>
  <c r="F802" i="22"/>
  <c r="F1476" i="22"/>
  <c r="G801" i="22"/>
  <c r="G1475" i="22"/>
  <c r="C801" i="22"/>
  <c r="D800" i="22"/>
  <c r="E799" i="22"/>
  <c r="F798" i="22"/>
  <c r="F1472" i="22"/>
  <c r="G797" i="22"/>
  <c r="G1471" i="22"/>
  <c r="C797" i="22"/>
  <c r="D796" i="22"/>
  <c r="E795" i="22"/>
  <c r="F794" i="22"/>
  <c r="F1468" i="22"/>
  <c r="G793" i="22"/>
  <c r="G1467" i="22"/>
  <c r="C793" i="22"/>
  <c r="D792" i="22"/>
  <c r="E791" i="22"/>
  <c r="F790" i="22"/>
  <c r="F1464" i="22"/>
  <c r="G789" i="22"/>
  <c r="G1463" i="22"/>
  <c r="C789" i="22"/>
  <c r="D788" i="22"/>
  <c r="E787" i="22"/>
  <c r="F786" i="22"/>
  <c r="F1460" i="22"/>
  <c r="G785" i="22"/>
  <c r="G1459" i="22"/>
  <c r="C785" i="22"/>
  <c r="D784" i="22"/>
  <c r="E783" i="22"/>
  <c r="F782" i="22"/>
  <c r="F1456" i="22"/>
  <c r="G781" i="22"/>
  <c r="G1455" i="22"/>
  <c r="C781" i="22"/>
  <c r="D780" i="22"/>
  <c r="E779" i="22"/>
  <c r="F778" i="22"/>
  <c r="F1452" i="22"/>
  <c r="G777" i="22"/>
  <c r="G1451" i="22"/>
  <c r="C777" i="22"/>
  <c r="D776" i="22"/>
  <c r="E775" i="22"/>
  <c r="F774" i="22"/>
  <c r="F1448" i="22"/>
  <c r="G773" i="22"/>
  <c r="G1447" i="22"/>
  <c r="C773" i="22"/>
  <c r="D772" i="22"/>
  <c r="E771" i="22"/>
  <c r="F770" i="22"/>
  <c r="F1444" i="22"/>
  <c r="G769" i="22"/>
  <c r="G1443" i="22"/>
  <c r="C769" i="22"/>
  <c r="D768" i="22"/>
  <c r="E767" i="22"/>
  <c r="F766" i="22"/>
  <c r="F1440" i="22"/>
  <c r="G765" i="22"/>
  <c r="G1439" i="22"/>
  <c r="C765" i="22"/>
  <c r="D764" i="22"/>
  <c r="E763" i="22"/>
  <c r="F762" i="22"/>
  <c r="F1436" i="22"/>
  <c r="G761" i="22"/>
  <c r="G1435" i="22"/>
  <c r="C761" i="22"/>
  <c r="D760" i="22"/>
  <c r="E759" i="22"/>
  <c r="F758" i="22"/>
  <c r="F1432" i="22"/>
  <c r="G757" i="22"/>
  <c r="G1431" i="22"/>
  <c r="C757" i="22"/>
  <c r="D756" i="22"/>
  <c r="E755" i="22"/>
  <c r="F749" i="22"/>
  <c r="G748" i="22"/>
  <c r="G1422" i="22"/>
  <c r="C748" i="22"/>
  <c r="D747" i="22"/>
  <c r="E746" i="22"/>
  <c r="F745" i="22"/>
  <c r="F1419" i="22"/>
  <c r="G744" i="22"/>
  <c r="G1418" i="22"/>
  <c r="C744" i="22"/>
  <c r="D743" i="22"/>
  <c r="E742" i="22"/>
  <c r="F741" i="22"/>
  <c r="F1415" i="22"/>
  <c r="G740" i="22"/>
  <c r="G1414" i="22"/>
  <c r="C740" i="22"/>
  <c r="D739" i="22"/>
  <c r="E738" i="22"/>
  <c r="F737" i="22"/>
  <c r="F1411" i="22"/>
  <c r="G736" i="22"/>
  <c r="G1410" i="22"/>
  <c r="C736" i="22"/>
  <c r="D735" i="22"/>
  <c r="E734" i="22"/>
  <c r="F733" i="22"/>
  <c r="F1407" i="22"/>
  <c r="G732" i="22"/>
  <c r="G1406" i="22"/>
  <c r="C732" i="22"/>
  <c r="D731" i="22"/>
  <c r="E730" i="22"/>
  <c r="F729" i="22"/>
  <c r="F1403" i="22"/>
  <c r="G728" i="22"/>
  <c r="G1402" i="22"/>
  <c r="C728" i="22"/>
  <c r="D727" i="22"/>
  <c r="E726" i="22"/>
  <c r="F725" i="22"/>
  <c r="F1399" i="22"/>
  <c r="G724" i="22"/>
  <c r="G1398" i="22"/>
  <c r="C724" i="22"/>
  <c r="D723" i="22"/>
  <c r="E722" i="22"/>
  <c r="F721" i="22"/>
  <c r="F1395" i="22"/>
  <c r="G720" i="22"/>
  <c r="G1394" i="22"/>
  <c r="C720" i="22"/>
  <c r="D719" i="22"/>
  <c r="E718" i="22"/>
  <c r="F717" i="22"/>
  <c r="F1391" i="22"/>
  <c r="G716" i="22"/>
  <c r="G1390" i="22"/>
  <c r="C716" i="22"/>
  <c r="D715" i="22"/>
  <c r="E714" i="22"/>
  <c r="F713" i="22"/>
  <c r="F1387" i="22"/>
  <c r="G712" i="22"/>
  <c r="G1386" i="22"/>
  <c r="E1077" i="22"/>
  <c r="D1074" i="22"/>
  <c r="C1071" i="22"/>
  <c r="E1065" i="22"/>
  <c r="D1064" i="22"/>
  <c r="E1063" i="22"/>
  <c r="C1061" i="22"/>
  <c r="D1060" i="22"/>
  <c r="E1059" i="22"/>
  <c r="C1057" i="22"/>
  <c r="D1056" i="22"/>
  <c r="E1055" i="22"/>
  <c r="E899" i="22"/>
  <c r="F898" i="22"/>
  <c r="G897" i="22"/>
  <c r="C897" i="22"/>
  <c r="D896" i="22"/>
  <c r="E895" i="22"/>
  <c r="F894" i="22"/>
  <c r="G893" i="22"/>
  <c r="C893" i="22"/>
  <c r="D892" i="22"/>
  <c r="E891" i="22"/>
  <c r="F890" i="22"/>
  <c r="G889" i="22"/>
  <c r="C889" i="22"/>
  <c r="D888" i="22"/>
  <c r="E887" i="22"/>
  <c r="F886" i="22"/>
  <c r="G885" i="22"/>
  <c r="C885" i="22"/>
  <c r="D884" i="22"/>
  <c r="E883" i="22"/>
  <c r="F882" i="22"/>
  <c r="G881" i="22"/>
  <c r="C881" i="22"/>
  <c r="D880" i="22"/>
  <c r="E879" i="22"/>
  <c r="F878" i="22"/>
  <c r="G877" i="22"/>
  <c r="C877" i="22"/>
  <c r="D876" i="22"/>
  <c r="E875" i="22"/>
  <c r="F874" i="22"/>
  <c r="G873" i="22"/>
  <c r="C873" i="22"/>
  <c r="D872" i="22"/>
  <c r="E871" i="22"/>
  <c r="F870" i="22"/>
  <c r="G869" i="22"/>
  <c r="C869" i="22"/>
  <c r="D868" i="22"/>
  <c r="E867" i="22"/>
  <c r="F866" i="22"/>
  <c r="G865" i="22"/>
  <c r="C865" i="22"/>
  <c r="D864" i="22"/>
  <c r="E863" i="22"/>
  <c r="F862" i="22"/>
  <c r="G861" i="22"/>
  <c r="C861" i="22"/>
  <c r="D860" i="22"/>
  <c r="E859" i="22"/>
  <c r="F858" i="22"/>
  <c r="G857" i="22"/>
  <c r="C857" i="22"/>
  <c r="D856" i="22"/>
  <c r="E855" i="22"/>
  <c r="D852" i="22"/>
  <c r="C849" i="22"/>
  <c r="E847" i="22"/>
  <c r="G845" i="22"/>
  <c r="D844" i="22"/>
  <c r="F842" i="22"/>
  <c r="C841" i="22"/>
  <c r="E839" i="22"/>
  <c r="G837" i="22"/>
  <c r="D836" i="22"/>
  <c r="F834" i="22"/>
  <c r="C833" i="22"/>
  <c r="E831" i="22"/>
  <c r="G824" i="22"/>
  <c r="D823" i="22"/>
  <c r="F821" i="22"/>
  <c r="F1495" i="22"/>
  <c r="C820" i="22"/>
  <c r="E818" i="22"/>
  <c r="G816" i="22"/>
  <c r="G1490" i="22"/>
  <c r="D815" i="22"/>
  <c r="F813" i="22"/>
  <c r="F1487" i="22"/>
  <c r="C812" i="22"/>
  <c r="E810" i="22"/>
  <c r="G808" i="22"/>
  <c r="G1482" i="22"/>
  <c r="D807" i="22"/>
  <c r="F805" i="22"/>
  <c r="F1479" i="22"/>
  <c r="C804" i="22"/>
  <c r="E802" i="22"/>
  <c r="G800" i="22"/>
  <c r="G1474" i="22"/>
  <c r="D799" i="22"/>
  <c r="F797" i="22"/>
  <c r="F1471" i="22"/>
  <c r="C796" i="22"/>
  <c r="E794" i="22"/>
  <c r="G792" i="22"/>
  <c r="G1466" i="22"/>
  <c r="D791" i="22"/>
  <c r="F789" i="22"/>
  <c r="F1463" i="22"/>
  <c r="C788" i="22"/>
  <c r="E786" i="22"/>
  <c r="G784" i="22"/>
  <c r="G1458" i="22"/>
  <c r="D783" i="22"/>
  <c r="F781" i="22"/>
  <c r="F1455" i="22"/>
  <c r="C780" i="22"/>
  <c r="E778" i="22"/>
  <c r="G776" i="22"/>
  <c r="G1450" i="22"/>
  <c r="D775" i="22"/>
  <c r="F773" i="22"/>
  <c r="F1447" i="22"/>
  <c r="C772" i="22"/>
  <c r="E770" i="22"/>
  <c r="G768" i="22"/>
  <c r="G1442" i="22"/>
  <c r="D767" i="22"/>
  <c r="F765" i="22"/>
  <c r="F1439" i="22"/>
  <c r="C764" i="22"/>
  <c r="E762" i="22"/>
  <c r="G760" i="22"/>
  <c r="G1434" i="22"/>
  <c r="D759" i="22"/>
  <c r="F757" i="22"/>
  <c r="F1431" i="22"/>
  <c r="C756" i="22"/>
  <c r="E749" i="22"/>
  <c r="G747" i="22"/>
  <c r="G1421" i="22"/>
  <c r="D746" i="22"/>
  <c r="F744" i="22"/>
  <c r="F1418" i="22"/>
  <c r="C743" i="22"/>
  <c r="E741" i="22"/>
  <c r="G739" i="22"/>
  <c r="G1413" i="22"/>
  <c r="D738" i="22"/>
  <c r="F736" i="22"/>
  <c r="F1410" i="22"/>
  <c r="C735" i="22"/>
  <c r="E733" i="22"/>
  <c r="G731" i="22"/>
  <c r="G1405" i="22"/>
  <c r="D730" i="22"/>
  <c r="F728" i="22"/>
  <c r="F1402" i="22"/>
  <c r="C727" i="22"/>
  <c r="E725" i="22"/>
  <c r="G723" i="22"/>
  <c r="G1397" i="22"/>
  <c r="D722" i="22"/>
  <c r="F720" i="22"/>
  <c r="F1394" i="22"/>
  <c r="C719" i="22"/>
  <c r="E717" i="22"/>
  <c r="G715" i="22"/>
  <c r="G1389" i="22"/>
  <c r="D714" i="22"/>
  <c r="F712" i="22"/>
  <c r="F1386" i="22"/>
  <c r="F711" i="22"/>
  <c r="F1385" i="22"/>
  <c r="G710" i="22"/>
  <c r="G1384" i="22"/>
  <c r="C710" i="22"/>
  <c r="D709" i="22"/>
  <c r="E708" i="22"/>
  <c r="F707" i="22"/>
  <c r="F1381" i="22"/>
  <c r="G706" i="22"/>
  <c r="G1380" i="22"/>
  <c r="C706" i="22"/>
  <c r="D705" i="22"/>
  <c r="E704" i="22"/>
  <c r="F703" i="22"/>
  <c r="F1377" i="22"/>
  <c r="G702" i="22"/>
  <c r="G1376" i="22"/>
  <c r="C702" i="22"/>
  <c r="D701" i="22"/>
  <c r="E700" i="22"/>
  <c r="F699" i="22"/>
  <c r="F1373" i="22"/>
  <c r="G698" i="22"/>
  <c r="G1372" i="22"/>
  <c r="C698" i="22"/>
  <c r="D697" i="22"/>
  <c r="E696" i="22"/>
  <c r="F695" i="22"/>
  <c r="F1369" i="22"/>
  <c r="G694" i="22"/>
  <c r="G1368" i="22"/>
  <c r="C694" i="22"/>
  <c r="D693" i="22"/>
  <c r="E692" i="22"/>
  <c r="F691" i="22"/>
  <c r="F1365" i="22"/>
  <c r="G690" i="22"/>
  <c r="G1364" i="22"/>
  <c r="C690" i="22"/>
  <c r="D689" i="22"/>
  <c r="E688" i="22"/>
  <c r="F687" i="22"/>
  <c r="F1361" i="22"/>
  <c r="G686" i="22"/>
  <c r="G1360" i="22"/>
  <c r="C686" i="22"/>
  <c r="D685" i="22"/>
  <c r="E684" i="22"/>
  <c r="F683" i="22"/>
  <c r="F1357" i="22"/>
  <c r="G682" i="22"/>
  <c r="G1356" i="22"/>
  <c r="C682" i="22"/>
  <c r="D681" i="22"/>
  <c r="E680" i="22"/>
  <c r="F854" i="22"/>
  <c r="E851" i="22"/>
  <c r="G848" i="22"/>
  <c r="D847" i="22"/>
  <c r="F845" i="22"/>
  <c r="C844" i="22"/>
  <c r="E842" i="22"/>
  <c r="G840" i="22"/>
  <c r="D839" i="22"/>
  <c r="F837" i="22"/>
  <c r="C836" i="22"/>
  <c r="E834" i="22"/>
  <c r="G832" i="22"/>
  <c r="D831" i="22"/>
  <c r="F824" i="22"/>
  <c r="C823" i="22"/>
  <c r="E821" i="22"/>
  <c r="G819" i="22"/>
  <c r="G1493" i="22"/>
  <c r="D818" i="22"/>
  <c r="F816" i="22"/>
  <c r="F1490" i="22"/>
  <c r="C815" i="22"/>
  <c r="E813" i="22"/>
  <c r="G811" i="22"/>
  <c r="G1485" i="22"/>
  <c r="D810" i="22"/>
  <c r="F808" i="22"/>
  <c r="F1482" i="22"/>
  <c r="C807" i="22"/>
  <c r="E805" i="22"/>
  <c r="G803" i="22"/>
  <c r="G1477" i="22"/>
  <c r="D802" i="22"/>
  <c r="F800" i="22"/>
  <c r="F1474" i="22"/>
  <c r="C799" i="22"/>
  <c r="E797" i="22"/>
  <c r="G795" i="22"/>
  <c r="G1469" i="22"/>
  <c r="D794" i="22"/>
  <c r="F792" i="22"/>
  <c r="F1466" i="22"/>
  <c r="C791" i="22"/>
  <c r="E789" i="22"/>
  <c r="G787" i="22"/>
  <c r="G1461" i="22"/>
  <c r="D786" i="22"/>
  <c r="F784" i="22"/>
  <c r="F1458" i="22"/>
  <c r="C783" i="22"/>
  <c r="E781" i="22"/>
  <c r="G779" i="22"/>
  <c r="G1453" i="22"/>
  <c r="D778" i="22"/>
  <c r="F776" i="22"/>
  <c r="F1450" i="22"/>
  <c r="C775" i="22"/>
  <c r="E773" i="22"/>
  <c r="G771" i="22"/>
  <c r="G1445" i="22"/>
  <c r="D770" i="22"/>
  <c r="F768" i="22"/>
  <c r="F1442" i="22"/>
  <c r="C767" i="22"/>
  <c r="E765" i="22"/>
  <c r="G763" i="22"/>
  <c r="G1437" i="22"/>
  <c r="D762" i="22"/>
  <c r="F760" i="22"/>
  <c r="F1434" i="22"/>
  <c r="C759" i="22"/>
  <c r="E757" i="22"/>
  <c r="G755" i="22"/>
  <c r="G1429" i="22"/>
  <c r="D749" i="22"/>
  <c r="F747" i="22"/>
  <c r="F1421" i="22"/>
  <c r="C746" i="22"/>
  <c r="E744" i="22"/>
  <c r="G742" i="22"/>
  <c r="G1416" i="22"/>
  <c r="D741" i="22"/>
  <c r="F739" i="22"/>
  <c r="F1413" i="22"/>
  <c r="C738" i="22"/>
  <c r="E736" i="22"/>
  <c r="G734" i="22"/>
  <c r="G1408" i="22"/>
  <c r="D733" i="22"/>
  <c r="F731" i="22"/>
  <c r="F1405" i="22"/>
  <c r="C730" i="22"/>
  <c r="E728" i="22"/>
  <c r="G726" i="22"/>
  <c r="G1400" i="22"/>
  <c r="D725" i="22"/>
  <c r="F723" i="22"/>
  <c r="F1397" i="22"/>
  <c r="C722" i="22"/>
  <c r="E720" i="22"/>
  <c r="G718" i="22"/>
  <c r="G1392" i="22"/>
  <c r="D717" i="22"/>
  <c r="F715" i="22"/>
  <c r="F1389" i="22"/>
  <c r="C714" i="22"/>
  <c r="E712" i="22"/>
  <c r="E711" i="22"/>
  <c r="F710" i="22"/>
  <c r="F1384" i="22"/>
  <c r="G709" i="22"/>
  <c r="G1383" i="22"/>
  <c r="C709" i="22"/>
  <c r="D708" i="22"/>
  <c r="E707" i="22"/>
  <c r="F706" i="22"/>
  <c r="F1380" i="22"/>
  <c r="G705" i="22"/>
  <c r="G1379" i="22"/>
  <c r="C705" i="22"/>
  <c r="D704" i="22"/>
  <c r="E703" i="22"/>
  <c r="F702" i="22"/>
  <c r="F1376" i="22"/>
  <c r="G701" i="22"/>
  <c r="G1375" i="22"/>
  <c r="C701" i="22"/>
  <c r="D700" i="22"/>
  <c r="E699" i="22"/>
  <c r="F698" i="22"/>
  <c r="F1372" i="22"/>
  <c r="G697" i="22"/>
  <c r="G1371" i="22"/>
  <c r="C697" i="22"/>
  <c r="D696" i="22"/>
  <c r="E695" i="22"/>
  <c r="F694" i="22"/>
  <c r="F1368" i="22"/>
  <c r="G693" i="22"/>
  <c r="G1367" i="22"/>
  <c r="C693" i="22"/>
  <c r="D692" i="22"/>
  <c r="E691" i="22"/>
  <c r="F690" i="22"/>
  <c r="F1364" i="22"/>
  <c r="G689" i="22"/>
  <c r="G1363" i="22"/>
  <c r="C689" i="22"/>
  <c r="D688" i="22"/>
  <c r="E687" i="22"/>
  <c r="F686" i="22"/>
  <c r="F1360" i="22"/>
  <c r="G685" i="22"/>
  <c r="G1359" i="22"/>
  <c r="C685" i="22"/>
  <c r="D684" i="22"/>
  <c r="E683" i="22"/>
  <c r="F682" i="22"/>
  <c r="F1356" i="22"/>
  <c r="G681" i="22"/>
  <c r="G1355" i="22"/>
  <c r="C681" i="22"/>
  <c r="D680" i="22"/>
  <c r="G853" i="22"/>
  <c r="F850" i="22"/>
  <c r="D848" i="22"/>
  <c r="F846" i="22"/>
  <c r="C845" i="22"/>
  <c r="E843" i="22"/>
  <c r="G841" i="22"/>
  <c r="D840" i="22"/>
  <c r="F838" i="22"/>
  <c r="C837" i="22"/>
  <c r="E835" i="22"/>
  <c r="G833" i="22"/>
  <c r="D832" i="22"/>
  <c r="F830" i="22"/>
  <c r="C824" i="22"/>
  <c r="E822" i="22"/>
  <c r="G820" i="22"/>
  <c r="G1494" i="22"/>
  <c r="D819" i="22"/>
  <c r="F817" i="22"/>
  <c r="F1491" i="22"/>
  <c r="C816" i="22"/>
  <c r="E814" i="22"/>
  <c r="G812" i="22"/>
  <c r="G1486" i="22"/>
  <c r="D811" i="22"/>
  <c r="F809" i="22"/>
  <c r="F1483" i="22"/>
  <c r="C808" i="22"/>
  <c r="E806" i="22"/>
  <c r="G804" i="22"/>
  <c r="G1478" i="22"/>
  <c r="D803" i="22"/>
  <c r="F801" i="22"/>
  <c r="F1475" i="22"/>
  <c r="C800" i="22"/>
  <c r="E798" i="22"/>
  <c r="G796" i="22"/>
  <c r="G1470" i="22"/>
  <c r="D795" i="22"/>
  <c r="F793" i="22"/>
  <c r="F1467" i="22"/>
  <c r="C792" i="22"/>
  <c r="E790" i="22"/>
  <c r="G788" i="22"/>
  <c r="G1462" i="22"/>
  <c r="D787" i="22"/>
  <c r="F785" i="22"/>
  <c r="F1459" i="22"/>
  <c r="C784" i="22"/>
  <c r="E782" i="22"/>
  <c r="G780" i="22"/>
  <c r="G1454" i="22"/>
  <c r="D779" i="22"/>
  <c r="F777" i="22"/>
  <c r="F1451" i="22"/>
  <c r="C776" i="22"/>
  <c r="E774" i="22"/>
  <c r="G772" i="22"/>
  <c r="G1446" i="22"/>
  <c r="D771" i="22"/>
  <c r="F769" i="22"/>
  <c r="F1443" i="22"/>
  <c r="C768" i="22"/>
  <c r="E766" i="22"/>
  <c r="G764" i="22"/>
  <c r="G1438" i="22"/>
  <c r="D763" i="22"/>
  <c r="F761" i="22"/>
  <c r="F1435" i="22"/>
  <c r="C760" i="22"/>
  <c r="E758" i="22"/>
  <c r="G756" i="22"/>
  <c r="G1430" i="22"/>
  <c r="D755" i="22"/>
  <c r="F748" i="22"/>
  <c r="F1422" i="22"/>
  <c r="C747" i="22"/>
  <c r="E745" i="22"/>
  <c r="G743" i="22"/>
  <c r="G1417" i="22"/>
  <c r="D742" i="22"/>
  <c r="F740" i="22"/>
  <c r="F1414" i="22"/>
  <c r="C739" i="22"/>
  <c r="E737" i="22"/>
  <c r="G735" i="22"/>
  <c r="G1409" i="22"/>
  <c r="D734" i="22"/>
  <c r="F732" i="22"/>
  <c r="F1406" i="22"/>
  <c r="C731" i="22"/>
  <c r="E729" i="22"/>
  <c r="G727" i="22"/>
  <c r="G1401" i="22"/>
  <c r="D726" i="22"/>
  <c r="F724" i="22"/>
  <c r="F1398" i="22"/>
  <c r="C723" i="22"/>
  <c r="E721" i="22"/>
  <c r="G719" i="22"/>
  <c r="G1393" i="22"/>
  <c r="D718" i="22"/>
  <c r="F716" i="22"/>
  <c r="F1390" i="22"/>
  <c r="C715" i="22"/>
  <c r="E713" i="22"/>
  <c r="C712" i="22"/>
  <c r="D711" i="22"/>
  <c r="E710" i="22"/>
  <c r="F709" i="22"/>
  <c r="F1383" i="22"/>
  <c r="G708" i="22"/>
  <c r="G1382" i="22"/>
  <c r="C708" i="22"/>
  <c r="D707" i="22"/>
  <c r="E706" i="22"/>
  <c r="F705" i="22"/>
  <c r="F1379" i="22"/>
  <c r="G704" i="22"/>
  <c r="G1378" i="22"/>
  <c r="C704" i="22"/>
  <c r="D703" i="22"/>
  <c r="E702" i="22"/>
  <c r="F701" i="22"/>
  <c r="F1375" i="22"/>
  <c r="G700" i="22"/>
  <c r="G1374" i="22"/>
  <c r="C700" i="22"/>
  <c r="D699" i="22"/>
  <c r="E698" i="22"/>
  <c r="F697" i="22"/>
  <c r="F1371" i="22"/>
  <c r="G696" i="22"/>
  <c r="G1370" i="22"/>
  <c r="C696" i="22"/>
  <c r="D695" i="22"/>
  <c r="E694" i="22"/>
  <c r="F693" i="22"/>
  <c r="F1367" i="22"/>
  <c r="G692" i="22"/>
  <c r="G1366" i="22"/>
  <c r="C692" i="22"/>
  <c r="D691" i="22"/>
  <c r="E690" i="22"/>
  <c r="F689" i="22"/>
  <c r="F1363" i="22"/>
  <c r="G688" i="22"/>
  <c r="G1362" i="22"/>
  <c r="C688" i="22"/>
  <c r="D687" i="22"/>
  <c r="E686" i="22"/>
  <c r="F685" i="22"/>
  <c r="F1359" i="22"/>
  <c r="G684" i="22"/>
  <c r="G1358" i="22"/>
  <c r="C684" i="22"/>
  <c r="D683" i="22"/>
  <c r="E682" i="22"/>
  <c r="F681" i="22"/>
  <c r="F1355" i="22"/>
  <c r="G680" i="22"/>
  <c r="G1354" i="22"/>
  <c r="C680" i="22"/>
  <c r="C853" i="22"/>
  <c r="G849" i="22"/>
  <c r="C848" i="22"/>
  <c r="E846" i="22"/>
  <c r="G844" i="22"/>
  <c r="D843" i="22"/>
  <c r="F841" i="22"/>
  <c r="C840" i="22"/>
  <c r="E838" i="22"/>
  <c r="G836" i="22"/>
  <c r="D835" i="22"/>
  <c r="F833" i="22"/>
  <c r="C832" i="22"/>
  <c r="E830" i="22"/>
  <c r="G823" i="22"/>
  <c r="G1497" i="22"/>
  <c r="D822" i="22"/>
  <c r="F820" i="22"/>
  <c r="F1494" i="22"/>
  <c r="C819" i="22"/>
  <c r="E817" i="22"/>
  <c r="G815" i="22"/>
  <c r="G1489" i="22"/>
  <c r="D814" i="22"/>
  <c r="F812" i="22"/>
  <c r="F1486" i="22"/>
  <c r="C811" i="22"/>
  <c r="E809" i="22"/>
  <c r="G807" i="22"/>
  <c r="G1481" i="22"/>
  <c r="D806" i="22"/>
  <c r="F804" i="22"/>
  <c r="F1478" i="22"/>
  <c r="C803" i="22"/>
  <c r="E801" i="22"/>
  <c r="G799" i="22"/>
  <c r="G1473" i="22"/>
  <c r="D798" i="22"/>
  <c r="F796" i="22"/>
  <c r="F1470" i="22"/>
  <c r="C795" i="22"/>
  <c r="E793" i="22"/>
  <c r="G791" i="22"/>
  <c r="G1465" i="22"/>
  <c r="D790" i="22"/>
  <c r="F788" i="22"/>
  <c r="F1462" i="22"/>
  <c r="C787" i="22"/>
  <c r="E785" i="22"/>
  <c r="G783" i="22"/>
  <c r="G1457" i="22"/>
  <c r="D782" i="22"/>
  <c r="F780" i="22"/>
  <c r="F1454" i="22"/>
  <c r="C779" i="22"/>
  <c r="E777" i="22"/>
  <c r="G775" i="22"/>
  <c r="G1449" i="22"/>
  <c r="D774" i="22"/>
  <c r="F772" i="22"/>
  <c r="F1446" i="22"/>
  <c r="C771" i="22"/>
  <c r="E769" i="22"/>
  <c r="G767" i="22"/>
  <c r="G1441" i="22"/>
  <c r="D766" i="22"/>
  <c r="F764" i="22"/>
  <c r="F1438" i="22"/>
  <c r="C763" i="22"/>
  <c r="E761" i="22"/>
  <c r="G759" i="22"/>
  <c r="G1433" i="22"/>
  <c r="D758" i="22"/>
  <c r="F756" i="22"/>
  <c r="F1430" i="22"/>
  <c r="C755" i="22"/>
  <c r="E748" i="22"/>
  <c r="G746" i="22"/>
  <c r="G1420" i="22"/>
  <c r="D745" i="22"/>
  <c r="F743" i="22"/>
  <c r="F1417" i="22"/>
  <c r="C742" i="22"/>
  <c r="E740" i="22"/>
  <c r="G738" i="22"/>
  <c r="G1412" i="22"/>
  <c r="D737" i="22"/>
  <c r="F735" i="22"/>
  <c r="F1409" i="22"/>
  <c r="C734" i="22"/>
  <c r="E732" i="22"/>
  <c r="G730" i="22"/>
  <c r="G1404" i="22"/>
  <c r="D729" i="22"/>
  <c r="F727" i="22"/>
  <c r="F1401" i="22"/>
  <c r="C726" i="22"/>
  <c r="E724" i="22"/>
  <c r="G722" i="22"/>
  <c r="G1396" i="22"/>
  <c r="D721" i="22"/>
  <c r="F719" i="22"/>
  <c r="F1393" i="22"/>
  <c r="C718" i="22"/>
  <c r="E716" i="22"/>
  <c r="G714" i="22"/>
  <c r="G1388" i="22"/>
  <c r="D713" i="22"/>
  <c r="G711" i="22"/>
  <c r="G1385" i="22"/>
  <c r="C711" i="22"/>
  <c r="D710" i="22"/>
  <c r="E709" i="22"/>
  <c r="F708" i="22"/>
  <c r="F1382" i="22"/>
  <c r="G707" i="22"/>
  <c r="G1381" i="22"/>
  <c r="C707" i="22"/>
  <c r="D706" i="22"/>
  <c r="E705" i="22"/>
  <c r="F704" i="22"/>
  <c r="F1378" i="22"/>
  <c r="G703" i="22"/>
  <c r="G1377" i="22"/>
  <c r="C703" i="22"/>
  <c r="D702" i="22"/>
  <c r="E701" i="22"/>
  <c r="F700" i="22"/>
  <c r="F1374" i="22"/>
  <c r="G699" i="22"/>
  <c r="G1373" i="22"/>
  <c r="C699" i="22"/>
  <c r="D698" i="22"/>
  <c r="E697" i="22"/>
  <c r="F696" i="22"/>
  <c r="F1370" i="22"/>
  <c r="G695" i="22"/>
  <c r="G1369" i="22"/>
  <c r="C695" i="22"/>
  <c r="D694" i="22"/>
  <c r="E693" i="22"/>
  <c r="F692" i="22"/>
  <c r="F1366" i="22"/>
  <c r="G691" i="22"/>
  <c r="G1365" i="22"/>
  <c r="C691" i="22"/>
  <c r="D690" i="22"/>
  <c r="E689" i="22"/>
  <c r="F688" i="22"/>
  <c r="F1362" i="22"/>
  <c r="G687" i="22"/>
  <c r="G1361" i="22"/>
  <c r="C687" i="22"/>
  <c r="D686" i="22"/>
  <c r="E685" i="22"/>
  <c r="F684" i="22"/>
  <c r="F1358" i="22"/>
  <c r="G683" i="22"/>
  <c r="G1357" i="22"/>
  <c r="C683" i="22"/>
  <c r="D682" i="22"/>
  <c r="E681" i="22"/>
  <c r="F680" i="22"/>
  <c r="F1354" i="22"/>
  <c r="E80" i="22"/>
  <c r="D81" i="22"/>
  <c r="C82" i="22"/>
  <c r="G82" i="22"/>
  <c r="F83" i="22"/>
  <c r="E84" i="22"/>
  <c r="D85" i="22"/>
  <c r="G86" i="22"/>
  <c r="F87" i="22"/>
  <c r="E88" i="22"/>
  <c r="D89" i="22"/>
  <c r="C90" i="22"/>
  <c r="G90" i="22"/>
  <c r="F91" i="22"/>
  <c r="E92" i="22"/>
  <c r="D93" i="22"/>
  <c r="C94" i="22"/>
  <c r="G94" i="22"/>
  <c r="F95" i="22"/>
  <c r="E96" i="22"/>
  <c r="D97" i="22"/>
  <c r="C98" i="22"/>
  <c r="G98" i="22"/>
  <c r="F99" i="22"/>
  <c r="E100" i="22"/>
  <c r="D101" i="22"/>
  <c r="C102" i="22"/>
  <c r="G102" i="22"/>
  <c r="F103" i="22"/>
  <c r="E104" i="22"/>
  <c r="D105" i="22"/>
  <c r="C106" i="22"/>
  <c r="G106" i="22"/>
  <c r="F107" i="22"/>
  <c r="E108" i="22"/>
  <c r="D109" i="22"/>
  <c r="C110" i="22"/>
  <c r="G110" i="22"/>
  <c r="F111" i="22"/>
  <c r="E112" i="22"/>
  <c r="D113" i="22"/>
  <c r="C114" i="22"/>
  <c r="G114" i="22"/>
  <c r="F115" i="22"/>
  <c r="E116" i="22"/>
  <c r="D117" i="22"/>
  <c r="C118" i="22"/>
  <c r="G118" i="22"/>
  <c r="F119" i="22"/>
  <c r="E120" i="22"/>
  <c r="D121" i="22"/>
  <c r="C122" i="22"/>
  <c r="G122" i="22"/>
  <c r="F123" i="22"/>
  <c r="E124" i="22"/>
  <c r="D125" i="22"/>
  <c r="C126" i="22"/>
  <c r="G126" i="22"/>
  <c r="F127" i="22"/>
  <c r="E128" i="22"/>
  <c r="D129" i="22"/>
  <c r="F130" i="22"/>
  <c r="D132" i="22"/>
  <c r="G133" i="22"/>
  <c r="E135" i="22"/>
  <c r="C137" i="22"/>
  <c r="F138" i="22"/>
  <c r="D140" i="22"/>
  <c r="G141" i="22"/>
  <c r="E143" i="22"/>
  <c r="C145" i="22"/>
  <c r="F146" i="22"/>
  <c r="D148" i="22"/>
  <c r="G149" i="22"/>
  <c r="E230" i="22"/>
  <c r="C232" i="22"/>
  <c r="F233" i="22"/>
  <c r="D235" i="22"/>
  <c r="G236" i="22"/>
  <c r="E238" i="22"/>
  <c r="C240" i="22"/>
  <c r="F241" i="22"/>
  <c r="D243" i="22"/>
  <c r="G244" i="22"/>
  <c r="E246" i="22"/>
  <c r="C248" i="22"/>
  <c r="F249" i="22"/>
  <c r="D251" i="22"/>
  <c r="G252" i="22"/>
  <c r="E254" i="22"/>
  <c r="C256" i="22"/>
  <c r="F257" i="22"/>
  <c r="D259" i="22"/>
  <c r="G260" i="22"/>
  <c r="E262" i="22"/>
  <c r="C264" i="22"/>
  <c r="F265" i="22"/>
  <c r="D267" i="22"/>
  <c r="G268" i="22"/>
  <c r="E270" i="22"/>
  <c r="C272" i="22"/>
  <c r="F273" i="22"/>
  <c r="D275" i="22"/>
  <c r="G276" i="22"/>
  <c r="E278" i="22"/>
  <c r="C280" i="22"/>
  <c r="F281" i="22"/>
  <c r="D283" i="22"/>
  <c r="G284" i="22"/>
  <c r="E286" i="22"/>
  <c r="C288" i="22"/>
  <c r="F289" i="22"/>
  <c r="D291" i="22"/>
  <c r="G292" i="22"/>
  <c r="E294" i="22"/>
  <c r="C296" i="22"/>
  <c r="F297" i="22"/>
  <c r="D379" i="22"/>
  <c r="G380" i="22"/>
  <c r="G1054" i="22"/>
  <c r="E382" i="22"/>
  <c r="C384" i="22"/>
  <c r="F385" i="22"/>
  <c r="F1059" i="22"/>
  <c r="D387" i="22"/>
  <c r="G388" i="22"/>
  <c r="G1062" i="22"/>
  <c r="E390" i="22"/>
  <c r="C392" i="22"/>
  <c r="F393" i="22"/>
  <c r="F1067" i="22"/>
  <c r="D395" i="22"/>
  <c r="G396" i="22"/>
  <c r="G1070" i="22"/>
  <c r="E398" i="22"/>
  <c r="C400" i="22"/>
  <c r="F401" i="22"/>
  <c r="F1075" i="22"/>
  <c r="D403" i="22"/>
  <c r="G404" i="22"/>
  <c r="G1078" i="22"/>
  <c r="E406" i="22"/>
  <c r="C408" i="22"/>
  <c r="F409" i="22"/>
  <c r="F1083" i="22"/>
  <c r="D411" i="22"/>
  <c r="G412" i="22"/>
  <c r="G1086" i="22"/>
  <c r="E414" i="22"/>
  <c r="C416" i="22"/>
  <c r="F417" i="22"/>
  <c r="F1091" i="22"/>
  <c r="D419" i="22"/>
  <c r="C421" i="22"/>
  <c r="C1497" i="22"/>
  <c r="D1496" i="22"/>
  <c r="E1495" i="22"/>
  <c r="C1493" i="22"/>
  <c r="D1492" i="22"/>
  <c r="E1491" i="22"/>
  <c r="C1489" i="22"/>
  <c r="D1488" i="22"/>
  <c r="E1487" i="22"/>
  <c r="C1485" i="22"/>
  <c r="D1484" i="22"/>
  <c r="E1483" i="22"/>
  <c r="C1481" i="22"/>
  <c r="D1480" i="22"/>
  <c r="E1479" i="22"/>
  <c r="C1477" i="22"/>
  <c r="D1476" i="22"/>
  <c r="E1475" i="22"/>
  <c r="C1473" i="22"/>
  <c r="D1472" i="22"/>
  <c r="E1471" i="22"/>
  <c r="C1469" i="22"/>
  <c r="D1468" i="22"/>
  <c r="E1467" i="22"/>
  <c r="C1496" i="22"/>
  <c r="D1495" i="22"/>
  <c r="E1494" i="22"/>
  <c r="C1492" i="22"/>
  <c r="D1491" i="22"/>
  <c r="E1490" i="22"/>
  <c r="C1488" i="22"/>
  <c r="D1487" i="22"/>
  <c r="E1486" i="22"/>
  <c r="C1484" i="22"/>
  <c r="D1483" i="22"/>
  <c r="E1482" i="22"/>
  <c r="C1480" i="22"/>
  <c r="D1479" i="22"/>
  <c r="E1478" i="22"/>
  <c r="C1476" i="22"/>
  <c r="D1475" i="22"/>
  <c r="E1474" i="22"/>
  <c r="C1472" i="22"/>
  <c r="D1471" i="22"/>
  <c r="E1470" i="22"/>
  <c r="C1468" i="22"/>
  <c r="D1467" i="22"/>
  <c r="E1466" i="22"/>
  <c r="C1464" i="22"/>
  <c r="D1463" i="22"/>
  <c r="E1462" i="22"/>
  <c r="C1460" i="22"/>
  <c r="D1459" i="22"/>
  <c r="E1458" i="22"/>
  <c r="C1456" i="22"/>
  <c r="D1455" i="22"/>
  <c r="E1454" i="22"/>
  <c r="C1452" i="22"/>
  <c r="D1451" i="22"/>
  <c r="E1450" i="22"/>
  <c r="C1448" i="22"/>
  <c r="D1447" i="22"/>
  <c r="E1446" i="22"/>
  <c r="C1444" i="22"/>
  <c r="D1443" i="22"/>
  <c r="E1442" i="22"/>
  <c r="C1440" i="22"/>
  <c r="D1439" i="22"/>
  <c r="E1438" i="22"/>
  <c r="C1436" i="22"/>
  <c r="D1435" i="22"/>
  <c r="E1434" i="22"/>
  <c r="C1432" i="22"/>
  <c r="D1431" i="22"/>
  <c r="E1430" i="22"/>
  <c r="E1497" i="22"/>
  <c r="C1495" i="22"/>
  <c r="D1494" i="22"/>
  <c r="E1493" i="22"/>
  <c r="C1491" i="22"/>
  <c r="D1490" i="22"/>
  <c r="E1489" i="22"/>
  <c r="C1487" i="22"/>
  <c r="D1486" i="22"/>
  <c r="E1485" i="22"/>
  <c r="C1483" i="22"/>
  <c r="D1482" i="22"/>
  <c r="E1481" i="22"/>
  <c r="C1479" i="22"/>
  <c r="D1478" i="22"/>
  <c r="E1477" i="22"/>
  <c r="C1475" i="22"/>
  <c r="D1474" i="22"/>
  <c r="E1473" i="22"/>
  <c r="C1471" i="22"/>
  <c r="D1470" i="22"/>
  <c r="E1469" i="22"/>
  <c r="C1467" i="22"/>
  <c r="D1466" i="22"/>
  <c r="E1465" i="22"/>
  <c r="C1463" i="22"/>
  <c r="D1462" i="22"/>
  <c r="E1461" i="22"/>
  <c r="C1459" i="22"/>
  <c r="D1458" i="22"/>
  <c r="E1457" i="22"/>
  <c r="C1455" i="22"/>
  <c r="D1454" i="22"/>
  <c r="E1453" i="22"/>
  <c r="C1451" i="22"/>
  <c r="D1450" i="22"/>
  <c r="E1449" i="22"/>
  <c r="C1447" i="22"/>
  <c r="D1446" i="22"/>
  <c r="E1445" i="22"/>
  <c r="C1443" i="22"/>
  <c r="D1442" i="22"/>
  <c r="E1441" i="22"/>
  <c r="C1439" i="22"/>
  <c r="D1438" i="22"/>
  <c r="E1437" i="22"/>
  <c r="C1435" i="22"/>
  <c r="D1434" i="22"/>
  <c r="E1433" i="22"/>
  <c r="C1431" i="22"/>
  <c r="D1430" i="22"/>
  <c r="D1497" i="22"/>
  <c r="E1496" i="22"/>
  <c r="C1494" i="22"/>
  <c r="D1493" i="22"/>
  <c r="E1492" i="22"/>
  <c r="C1490" i="22"/>
  <c r="D1489" i="22"/>
  <c r="E1488" i="22"/>
  <c r="C1486" i="22"/>
  <c r="D1485" i="22"/>
  <c r="E1484" i="22"/>
  <c r="C1482" i="22"/>
  <c r="D1481" i="22"/>
  <c r="E1480" i="22"/>
  <c r="C1478" i="22"/>
  <c r="D1477" i="22"/>
  <c r="E1476" i="22"/>
  <c r="C1474" i="22"/>
  <c r="D1473" i="22"/>
  <c r="E1472" i="22"/>
  <c r="C1470" i="22"/>
  <c r="D1469" i="22"/>
  <c r="E1468" i="22"/>
  <c r="C1466" i="22"/>
  <c r="D1465" i="22"/>
  <c r="C1462" i="22"/>
  <c r="E1460" i="22"/>
  <c r="D1457" i="22"/>
  <c r="C1454" i="22"/>
  <c r="E1452" i="22"/>
  <c r="D1449" i="22"/>
  <c r="C1446" i="22"/>
  <c r="E1444" i="22"/>
  <c r="D1441" i="22"/>
  <c r="C1438" i="22"/>
  <c r="E1436" i="22"/>
  <c r="D1433" i="22"/>
  <c r="C1430" i="22"/>
  <c r="D1429" i="22"/>
  <c r="E1428" i="22"/>
  <c r="C1421" i="22"/>
  <c r="D1420" i="22"/>
  <c r="C1417" i="22"/>
  <c r="D1416" i="22"/>
  <c r="C1413" i="22"/>
  <c r="D1412" i="22"/>
  <c r="C1409" i="22"/>
  <c r="D1408" i="22"/>
  <c r="C1405" i="22"/>
  <c r="D1404" i="22"/>
  <c r="C1401" i="22"/>
  <c r="D1400" i="22"/>
  <c r="C1397" i="22"/>
  <c r="D1396" i="22"/>
  <c r="C1393" i="22"/>
  <c r="D1392" i="22"/>
  <c r="C1389" i="22"/>
  <c r="D1388" i="22"/>
  <c r="C1385" i="22"/>
  <c r="D1384" i="22"/>
  <c r="C1381" i="22"/>
  <c r="D1380" i="22"/>
  <c r="C1377" i="22"/>
  <c r="D1376" i="22"/>
  <c r="C1465" i="22"/>
  <c r="E1463" i="22"/>
  <c r="D1460" i="22"/>
  <c r="C1457" i="22"/>
  <c r="E1455" i="22"/>
  <c r="D1452" i="22"/>
  <c r="C1449" i="22"/>
  <c r="E1447" i="22"/>
  <c r="D1444" i="22"/>
  <c r="C1441" i="22"/>
  <c r="E1439" i="22"/>
  <c r="D1436" i="22"/>
  <c r="C1433" i="22"/>
  <c r="E1431" i="22"/>
  <c r="C1429" i="22"/>
  <c r="D1428" i="22"/>
  <c r="C1420" i="22"/>
  <c r="D1419" i="22"/>
  <c r="C1416" i="22"/>
  <c r="D1415" i="22"/>
  <c r="C1412" i="22"/>
  <c r="D1411" i="22"/>
  <c r="C1408" i="22"/>
  <c r="D1407" i="22"/>
  <c r="C1404" i="22"/>
  <c r="D1403" i="22"/>
  <c r="C1400" i="22"/>
  <c r="D1399" i="22"/>
  <c r="C1396" i="22"/>
  <c r="D1395" i="22"/>
  <c r="C1392" i="22"/>
  <c r="D1391" i="22"/>
  <c r="C1388" i="22"/>
  <c r="D1387" i="22"/>
  <c r="C1384" i="22"/>
  <c r="D1383" i="22"/>
  <c r="C1380" i="22"/>
  <c r="D1379" i="22"/>
  <c r="C1376" i="22"/>
  <c r="D1375" i="22"/>
  <c r="E1459" i="22"/>
  <c r="D1456" i="22"/>
  <c r="C1453" i="22"/>
  <c r="E1443" i="22"/>
  <c r="D1440" i="22"/>
  <c r="C1437" i="22"/>
  <c r="C1422" i="22"/>
  <c r="D1417" i="22"/>
  <c r="C1414" i="22"/>
  <c r="D1409" i="22"/>
  <c r="C1406" i="22"/>
  <c r="D1401" i="22"/>
  <c r="C1398" i="22"/>
  <c r="D1393" i="22"/>
  <c r="C1390" i="22"/>
  <c r="D1385" i="22"/>
  <c r="C1382" i="22"/>
  <c r="D1377" i="22"/>
  <c r="D1374" i="22"/>
  <c r="C1371" i="22"/>
  <c r="D1370" i="22"/>
  <c r="C1367" i="22"/>
  <c r="D1366" i="22"/>
  <c r="C1363" i="22"/>
  <c r="D1362" i="22"/>
  <c r="C1359" i="22"/>
  <c r="D1358" i="22"/>
  <c r="C1355" i="22"/>
  <c r="D1354" i="22"/>
  <c r="E1464" i="22"/>
  <c r="D1461" i="22"/>
  <c r="C1458" i="22"/>
  <c r="E1448" i="22"/>
  <c r="D1445" i="22"/>
  <c r="C1442" i="22"/>
  <c r="E1432" i="22"/>
  <c r="C1428" i="22"/>
  <c r="D1418" i="22"/>
  <c r="C1415" i="22"/>
  <c r="D1410" i="22"/>
  <c r="C1407" i="22"/>
  <c r="D1402" i="22"/>
  <c r="C1399" i="22"/>
  <c r="D1394" i="22"/>
  <c r="C1391" i="22"/>
  <c r="D1386" i="22"/>
  <c r="C1383" i="22"/>
  <c r="D1378" i="22"/>
  <c r="C1375" i="22"/>
  <c r="C1374" i="22"/>
  <c r="D1373" i="22"/>
  <c r="C1370" i="22"/>
  <c r="D1369" i="22"/>
  <c r="C1366" i="22"/>
  <c r="D1365" i="22"/>
  <c r="C1362" i="22"/>
  <c r="D1361" i="22"/>
  <c r="C1358" i="22"/>
  <c r="D1357" i="22"/>
  <c r="C1354" i="22"/>
  <c r="D1353" i="22"/>
  <c r="D1464" i="22"/>
  <c r="C1461" i="22"/>
  <c r="E1451" i="22"/>
  <c r="D1448" i="22"/>
  <c r="C1445" i="22"/>
  <c r="E1435" i="22"/>
  <c r="D1432" i="22"/>
  <c r="E1429" i="22"/>
  <c r="D1421" i="22"/>
  <c r="C1418" i="22"/>
  <c r="D1413" i="22"/>
  <c r="C1410" i="22"/>
  <c r="D1405" i="22"/>
  <c r="C1402" i="22"/>
  <c r="D1397" i="22"/>
  <c r="C1394" i="22"/>
  <c r="D1389" i="22"/>
  <c r="C1386" i="22"/>
  <c r="D1381" i="22"/>
  <c r="C1378" i="22"/>
  <c r="C1373" i="22"/>
  <c r="D1372" i="22"/>
  <c r="C1369" i="22"/>
  <c r="D1368" i="22"/>
  <c r="C1365" i="22"/>
  <c r="D1364" i="22"/>
  <c r="C1361" i="22"/>
  <c r="D1360" i="22"/>
  <c r="C1357" i="22"/>
  <c r="D1356" i="22"/>
  <c r="C1353" i="22"/>
  <c r="E1456" i="22"/>
  <c r="D1453" i="22"/>
  <c r="C1450" i="22"/>
  <c r="E1440" i="22"/>
  <c r="D1437" i="22"/>
  <c r="C1434" i="22"/>
  <c r="D1422" i="22"/>
  <c r="C1419" i="22"/>
  <c r="D1414" i="22"/>
  <c r="C1411" i="22"/>
  <c r="D1406" i="22"/>
  <c r="C1403" i="22"/>
  <c r="D1398" i="22"/>
  <c r="C1395" i="22"/>
  <c r="D1390" i="22"/>
  <c r="C1387" i="22"/>
  <c r="D1382" i="22"/>
  <c r="C1379" i="22"/>
  <c r="C1372" i="22"/>
  <c r="D1371" i="22"/>
  <c r="C1368" i="22"/>
  <c r="D1367" i="22"/>
  <c r="C1364" i="22"/>
  <c r="D1363" i="22"/>
  <c r="C1360" i="22"/>
  <c r="D1359" i="22"/>
  <c r="C1356" i="22"/>
  <c r="D1355" i="22"/>
  <c r="F674" i="22"/>
  <c r="G673" i="22"/>
  <c r="G1347" i="22"/>
  <c r="C673" i="22"/>
  <c r="D672" i="22"/>
  <c r="E671" i="22"/>
  <c r="F670" i="22"/>
  <c r="F1344" i="22"/>
  <c r="G669" i="22"/>
  <c r="G1343" i="22"/>
  <c r="C669" i="22"/>
  <c r="D668" i="22"/>
  <c r="E667" i="22"/>
  <c r="F666" i="22"/>
  <c r="F1340" i="22"/>
  <c r="G665" i="22"/>
  <c r="G1339" i="22"/>
  <c r="C665" i="22"/>
  <c r="D664" i="22"/>
  <c r="E663" i="22"/>
  <c r="F662" i="22"/>
  <c r="F1336" i="22"/>
  <c r="G661" i="22"/>
  <c r="G1335" i="22"/>
  <c r="C661" i="22"/>
  <c r="D660" i="22"/>
  <c r="E659" i="22"/>
  <c r="F658" i="22"/>
  <c r="F1332" i="22"/>
  <c r="G657" i="22"/>
  <c r="G1331" i="22"/>
  <c r="C657" i="22"/>
  <c r="D656" i="22"/>
  <c r="E655" i="22"/>
  <c r="F654" i="22"/>
  <c r="F1328" i="22"/>
  <c r="G653" i="22"/>
  <c r="G1327" i="22"/>
  <c r="C653" i="22"/>
  <c r="D652" i="22"/>
  <c r="E651" i="22"/>
  <c r="E674" i="22"/>
  <c r="F673" i="22"/>
  <c r="F1347" i="22"/>
  <c r="G672" i="22"/>
  <c r="G1346" i="22"/>
  <c r="C672" i="22"/>
  <c r="D671" i="22"/>
  <c r="E670" i="22"/>
  <c r="F669" i="22"/>
  <c r="F1343" i="22"/>
  <c r="G668" i="22"/>
  <c r="G1342" i="22"/>
  <c r="C668" i="22"/>
  <c r="D667" i="22"/>
  <c r="E666" i="22"/>
  <c r="F665" i="22"/>
  <c r="F1339" i="22"/>
  <c r="G664" i="22"/>
  <c r="G1338" i="22"/>
  <c r="C664" i="22"/>
  <c r="D663" i="22"/>
  <c r="E662" i="22"/>
  <c r="F661" i="22"/>
  <c r="F1335" i="22"/>
  <c r="G660" i="22"/>
  <c r="G1334" i="22"/>
  <c r="C660" i="22"/>
  <c r="D659" i="22"/>
  <c r="E658" i="22"/>
  <c r="F657" i="22"/>
  <c r="F1331" i="22"/>
  <c r="G656" i="22"/>
  <c r="G1330" i="22"/>
  <c r="C656" i="22"/>
  <c r="D655" i="22"/>
  <c r="E654" i="22"/>
  <c r="F653" i="22"/>
  <c r="F1327" i="22"/>
  <c r="G652" i="22"/>
  <c r="G1326" i="22"/>
  <c r="C652" i="22"/>
  <c r="D651" i="22"/>
  <c r="E650" i="22"/>
  <c r="F649" i="22"/>
  <c r="F1323" i="22"/>
  <c r="G648" i="22"/>
  <c r="G1322" i="22"/>
  <c r="C648" i="22"/>
  <c r="D647" i="22"/>
  <c r="E646" i="22"/>
  <c r="F645" i="22"/>
  <c r="F1319" i="22"/>
  <c r="G644" i="22"/>
  <c r="G1318" i="22"/>
  <c r="C644" i="22"/>
  <c r="D643" i="22"/>
  <c r="E642" i="22"/>
  <c r="F641" i="22"/>
  <c r="F1315" i="22"/>
  <c r="G640" i="22"/>
  <c r="G1314" i="22"/>
  <c r="C640" i="22"/>
  <c r="D639" i="22"/>
  <c r="E638" i="22"/>
  <c r="F637" i="22"/>
  <c r="F1311" i="22"/>
  <c r="G636" i="22"/>
  <c r="G1310" i="22"/>
  <c r="C636" i="22"/>
  <c r="D635" i="22"/>
  <c r="E634" i="22"/>
  <c r="F633" i="22"/>
  <c r="F1307" i="22"/>
  <c r="G632" i="22"/>
  <c r="G1306" i="22"/>
  <c r="C632" i="22"/>
  <c r="D631" i="22"/>
  <c r="E630" i="22"/>
  <c r="F629" i="22"/>
  <c r="F1303" i="22"/>
  <c r="G628" i="22"/>
  <c r="G1302" i="22"/>
  <c r="C628" i="22"/>
  <c r="D627" i="22"/>
  <c r="E626" i="22"/>
  <c r="F625" i="22"/>
  <c r="F1299" i="22"/>
  <c r="G624" i="22"/>
  <c r="G1298" i="22"/>
  <c r="C624" i="22"/>
  <c r="D623" i="22"/>
  <c r="E622" i="22"/>
  <c r="F621" i="22"/>
  <c r="F1295" i="22"/>
  <c r="G620" i="22"/>
  <c r="G1294" i="22"/>
  <c r="C620" i="22"/>
  <c r="D619" i="22"/>
  <c r="E618" i="22"/>
  <c r="F617" i="22"/>
  <c r="F1291" i="22"/>
  <c r="G616" i="22"/>
  <c r="G1290" i="22"/>
  <c r="C616" i="22"/>
  <c r="D615" i="22"/>
  <c r="E614" i="22"/>
  <c r="F613" i="22"/>
  <c r="F1287" i="22"/>
  <c r="G612" i="22"/>
  <c r="G1286" i="22"/>
  <c r="C612" i="22"/>
  <c r="D611" i="22"/>
  <c r="E610" i="22"/>
  <c r="F609" i="22"/>
  <c r="F1283" i="22"/>
  <c r="G608" i="22"/>
  <c r="G1282" i="22"/>
  <c r="C608" i="22"/>
  <c r="D607" i="22"/>
  <c r="E606" i="22"/>
  <c r="F605" i="22"/>
  <c r="F1279" i="22"/>
  <c r="G599" i="22"/>
  <c r="C599" i="22"/>
  <c r="D598" i="22"/>
  <c r="E597" i="22"/>
  <c r="F596" i="22"/>
  <c r="G595" i="22"/>
  <c r="C595" i="22"/>
  <c r="D594" i="22"/>
  <c r="E593" i="22"/>
  <c r="F592" i="22"/>
  <c r="G591" i="22"/>
  <c r="C591" i="22"/>
  <c r="D590" i="22"/>
  <c r="E589" i="22"/>
  <c r="F588" i="22"/>
  <c r="G587" i="22"/>
  <c r="C587" i="22"/>
  <c r="D586" i="22"/>
  <c r="E585" i="22"/>
  <c r="F584" i="22"/>
  <c r="G583" i="22"/>
  <c r="C583" i="22"/>
  <c r="D582" i="22"/>
  <c r="E581" i="22"/>
  <c r="F580" i="22"/>
  <c r="G579" i="22"/>
  <c r="C579" i="22"/>
  <c r="D578" i="22"/>
  <c r="E577" i="22"/>
  <c r="F576" i="22"/>
  <c r="G575" i="22"/>
  <c r="C575" i="22"/>
  <c r="D574" i="22"/>
  <c r="E573" i="22"/>
  <c r="F572" i="22"/>
  <c r="G571" i="22"/>
  <c r="C571" i="22"/>
  <c r="D570" i="22"/>
  <c r="E569" i="22"/>
  <c r="F568" i="22"/>
  <c r="G567" i="22"/>
  <c r="C567" i="22"/>
  <c r="D566" i="22"/>
  <c r="E565" i="22"/>
  <c r="F564" i="22"/>
  <c r="G563" i="22"/>
  <c r="C563" i="22"/>
  <c r="D562" i="22"/>
  <c r="E561" i="22"/>
  <c r="F560" i="22"/>
  <c r="G559" i="22"/>
  <c r="C559" i="22"/>
  <c r="D558" i="22"/>
  <c r="E557" i="22"/>
  <c r="F556" i="22"/>
  <c r="G555" i="22"/>
  <c r="C555" i="22"/>
  <c r="D554" i="22"/>
  <c r="E553" i="22"/>
  <c r="F552" i="22"/>
  <c r="G551" i="22"/>
  <c r="C551" i="22"/>
  <c r="D550" i="22"/>
  <c r="E549" i="22"/>
  <c r="F548" i="22"/>
  <c r="G547" i="22"/>
  <c r="C547" i="22"/>
  <c r="D546" i="22"/>
  <c r="E545" i="22"/>
  <c r="F544" i="22"/>
  <c r="G543" i="22"/>
  <c r="C543" i="22"/>
  <c r="D542" i="22"/>
  <c r="E541" i="22"/>
  <c r="F540" i="22"/>
  <c r="G539" i="22"/>
  <c r="C539" i="22"/>
  <c r="D538" i="22"/>
  <c r="E537" i="22"/>
  <c r="F536" i="22"/>
  <c r="G535" i="22"/>
  <c r="C535" i="22"/>
  <c r="D534" i="22"/>
  <c r="E533" i="22"/>
  <c r="F532" i="22"/>
  <c r="G531" i="22"/>
  <c r="C531" i="22"/>
  <c r="D530" i="22"/>
  <c r="E524" i="22"/>
  <c r="F523" i="22"/>
  <c r="G522" i="22"/>
  <c r="C522" i="22"/>
  <c r="D521" i="22"/>
  <c r="E520" i="22"/>
  <c r="F519" i="22"/>
  <c r="G518" i="22"/>
  <c r="C518" i="22"/>
  <c r="D517" i="22"/>
  <c r="E516" i="22"/>
  <c r="F515" i="22"/>
  <c r="G514" i="22"/>
  <c r="C514" i="22"/>
  <c r="D513" i="22"/>
  <c r="E512" i="22"/>
  <c r="F511" i="22"/>
  <c r="G510" i="22"/>
  <c r="C510" i="22"/>
  <c r="D509" i="22"/>
  <c r="E508" i="22"/>
  <c r="F507" i="22"/>
  <c r="G506" i="22"/>
  <c r="C506" i="22"/>
  <c r="D505" i="22"/>
  <c r="E504" i="22"/>
  <c r="F503" i="22"/>
  <c r="G502" i="22"/>
  <c r="C502" i="22"/>
  <c r="D501" i="22"/>
  <c r="E500" i="22"/>
  <c r="F499" i="22"/>
  <c r="G498" i="22"/>
  <c r="C498" i="22"/>
  <c r="D497" i="22"/>
  <c r="E496" i="22"/>
  <c r="F495" i="22"/>
  <c r="G494" i="22"/>
  <c r="C494" i="22"/>
  <c r="D493" i="22"/>
  <c r="E492" i="22"/>
  <c r="F491" i="22"/>
  <c r="G490" i="22"/>
  <c r="C490" i="22"/>
  <c r="D674" i="22"/>
  <c r="E673" i="22"/>
  <c r="F672" i="22"/>
  <c r="F1346" i="22"/>
  <c r="G671" i="22"/>
  <c r="G1345" i="22"/>
  <c r="C671" i="22"/>
  <c r="D670" i="22"/>
  <c r="E669" i="22"/>
  <c r="F668" i="22"/>
  <c r="F1342" i="22"/>
  <c r="G667" i="22"/>
  <c r="G1341" i="22"/>
  <c r="C667" i="22"/>
  <c r="D666" i="22"/>
  <c r="E665" i="22"/>
  <c r="F664" i="22"/>
  <c r="F1338" i="22"/>
  <c r="G663" i="22"/>
  <c r="G1337" i="22"/>
  <c r="C663" i="22"/>
  <c r="D662" i="22"/>
  <c r="E661" i="22"/>
  <c r="F660" i="22"/>
  <c r="F1334" i="22"/>
  <c r="G659" i="22"/>
  <c r="G1333" i="22"/>
  <c r="C659" i="22"/>
  <c r="D658" i="22"/>
  <c r="E657" i="22"/>
  <c r="F656" i="22"/>
  <c r="F1330" i="22"/>
  <c r="G655" i="22"/>
  <c r="G1329" i="22"/>
  <c r="C655" i="22"/>
  <c r="D654" i="22"/>
  <c r="E653" i="22"/>
  <c r="F652" i="22"/>
  <c r="F1326" i="22"/>
  <c r="G651" i="22"/>
  <c r="G1325" i="22"/>
  <c r="C651" i="22"/>
  <c r="D650" i="22"/>
  <c r="E649" i="22"/>
  <c r="F648" i="22"/>
  <c r="F1322" i="22"/>
  <c r="G647" i="22"/>
  <c r="G1321" i="22"/>
  <c r="C647" i="22"/>
  <c r="D646" i="22"/>
  <c r="E645" i="22"/>
  <c r="F644" i="22"/>
  <c r="F1318" i="22"/>
  <c r="G643" i="22"/>
  <c r="G1317" i="22"/>
  <c r="C643" i="22"/>
  <c r="D642" i="22"/>
  <c r="E641" i="22"/>
  <c r="F640" i="22"/>
  <c r="F1314" i="22"/>
  <c r="G639" i="22"/>
  <c r="G1313" i="22"/>
  <c r="C639" i="22"/>
  <c r="D638" i="22"/>
  <c r="E637" i="22"/>
  <c r="F636" i="22"/>
  <c r="F1310" i="22"/>
  <c r="G635" i="22"/>
  <c r="G1309" i="22"/>
  <c r="C635" i="22"/>
  <c r="D634" i="22"/>
  <c r="E633" i="22"/>
  <c r="F632" i="22"/>
  <c r="F1306" i="22"/>
  <c r="G631" i="22"/>
  <c r="G1305" i="22"/>
  <c r="C631" i="22"/>
  <c r="D630" i="22"/>
  <c r="E629" i="22"/>
  <c r="F628" i="22"/>
  <c r="F1302" i="22"/>
  <c r="G627" i="22"/>
  <c r="G1301" i="22"/>
  <c r="C627" i="22"/>
  <c r="D626" i="22"/>
  <c r="E625" i="22"/>
  <c r="F624" i="22"/>
  <c r="F1298" i="22"/>
  <c r="G623" i="22"/>
  <c r="G1297" i="22"/>
  <c r="C623" i="22"/>
  <c r="D622" i="22"/>
  <c r="E621" i="22"/>
  <c r="F620" i="22"/>
  <c r="F1294" i="22"/>
  <c r="G619" i="22"/>
  <c r="G1293" i="22"/>
  <c r="C619" i="22"/>
  <c r="D618" i="22"/>
  <c r="E617" i="22"/>
  <c r="F616" i="22"/>
  <c r="F1290" i="22"/>
  <c r="G615" i="22"/>
  <c r="G1289" i="22"/>
  <c r="C615" i="22"/>
  <c r="D614" i="22"/>
  <c r="E613" i="22"/>
  <c r="F612" i="22"/>
  <c r="F1286" i="22"/>
  <c r="G611" i="22"/>
  <c r="G1285" i="22"/>
  <c r="C611" i="22"/>
  <c r="D610" i="22"/>
  <c r="E609" i="22"/>
  <c r="F608" i="22"/>
  <c r="F1282" i="22"/>
  <c r="G607" i="22"/>
  <c r="G1281" i="22"/>
  <c r="C607" i="22"/>
  <c r="D606" i="22"/>
  <c r="E605" i="22"/>
  <c r="F599" i="22"/>
  <c r="G598" i="22"/>
  <c r="C598" i="22"/>
  <c r="D597" i="22"/>
  <c r="E596" i="22"/>
  <c r="F595" i="22"/>
  <c r="G594" i="22"/>
  <c r="C594" i="22"/>
  <c r="D593" i="22"/>
  <c r="E592" i="22"/>
  <c r="F591" i="22"/>
  <c r="G590" i="22"/>
  <c r="C590" i="22"/>
  <c r="D589" i="22"/>
  <c r="E588" i="22"/>
  <c r="F587" i="22"/>
  <c r="G586" i="22"/>
  <c r="C586" i="22"/>
  <c r="D585" i="22"/>
  <c r="E584" i="22"/>
  <c r="F583" i="22"/>
  <c r="G582" i="22"/>
  <c r="C582" i="22"/>
  <c r="D581" i="22"/>
  <c r="E580" i="22"/>
  <c r="F579" i="22"/>
  <c r="G578" i="22"/>
  <c r="C578" i="22"/>
  <c r="D577" i="22"/>
  <c r="E576" i="22"/>
  <c r="F575" i="22"/>
  <c r="G574" i="22"/>
  <c r="C574" i="22"/>
  <c r="D573" i="22"/>
  <c r="E572" i="22"/>
  <c r="F571" i="22"/>
  <c r="G570" i="22"/>
  <c r="C570" i="22"/>
  <c r="D569" i="22"/>
  <c r="E568" i="22"/>
  <c r="F567" i="22"/>
  <c r="G566" i="22"/>
  <c r="C566" i="22"/>
  <c r="D565" i="22"/>
  <c r="E564" i="22"/>
  <c r="F563" i="22"/>
  <c r="G562" i="22"/>
  <c r="C562" i="22"/>
  <c r="D561" i="22"/>
  <c r="E560" i="22"/>
  <c r="F559" i="22"/>
  <c r="G558" i="22"/>
  <c r="C558" i="22"/>
  <c r="D557" i="22"/>
  <c r="E556" i="22"/>
  <c r="F555" i="22"/>
  <c r="G554" i="22"/>
  <c r="C554" i="22"/>
  <c r="D553" i="22"/>
  <c r="E552" i="22"/>
  <c r="F551" i="22"/>
  <c r="G550" i="22"/>
  <c r="C550" i="22"/>
  <c r="D549" i="22"/>
  <c r="E548" i="22"/>
  <c r="F547" i="22"/>
  <c r="G546" i="22"/>
  <c r="C546" i="22"/>
  <c r="D545" i="22"/>
  <c r="E544" i="22"/>
  <c r="F543" i="22"/>
  <c r="G542" i="22"/>
  <c r="C542" i="22"/>
  <c r="D541" i="22"/>
  <c r="E540" i="22"/>
  <c r="F539" i="22"/>
  <c r="G538" i="22"/>
  <c r="C538" i="22"/>
  <c r="D537" i="22"/>
  <c r="E536" i="22"/>
  <c r="F535" i="22"/>
  <c r="G534" i="22"/>
  <c r="C534" i="22"/>
  <c r="D533" i="22"/>
  <c r="E532" i="22"/>
  <c r="F531" i="22"/>
  <c r="G530" i="22"/>
  <c r="C530" i="22"/>
  <c r="D524" i="22"/>
  <c r="E523" i="22"/>
  <c r="F522" i="22"/>
  <c r="G521" i="22"/>
  <c r="C521" i="22"/>
  <c r="D520" i="22"/>
  <c r="E519" i="22"/>
  <c r="F518" i="22"/>
  <c r="G517" i="22"/>
  <c r="C517" i="22"/>
  <c r="D516" i="22"/>
  <c r="E515" i="22"/>
  <c r="F514" i="22"/>
  <c r="G513" i="22"/>
  <c r="C513" i="22"/>
  <c r="D512" i="22"/>
  <c r="E511" i="22"/>
  <c r="F510" i="22"/>
  <c r="G509" i="22"/>
  <c r="C509" i="22"/>
  <c r="D508" i="22"/>
  <c r="E507" i="22"/>
  <c r="F506" i="22"/>
  <c r="G505" i="22"/>
  <c r="C505" i="22"/>
  <c r="D504" i="22"/>
  <c r="E503" i="22"/>
  <c r="F502" i="22"/>
  <c r="G501" i="22"/>
  <c r="C501" i="22"/>
  <c r="D500" i="22"/>
  <c r="E499" i="22"/>
  <c r="F498" i="22"/>
  <c r="G497" i="22"/>
  <c r="C497" i="22"/>
  <c r="D496" i="22"/>
  <c r="E495" i="22"/>
  <c r="F494" i="22"/>
  <c r="G493" i="22"/>
  <c r="C493" i="22"/>
  <c r="D492" i="22"/>
  <c r="E491" i="22"/>
  <c r="F490" i="22"/>
  <c r="G489" i="22"/>
  <c r="G674" i="22"/>
  <c r="C674" i="22"/>
  <c r="D673" i="22"/>
  <c r="E672" i="22"/>
  <c r="F671" i="22"/>
  <c r="F1345" i="22"/>
  <c r="G670" i="22"/>
  <c r="G1344" i="22"/>
  <c r="C670" i="22"/>
  <c r="D669" i="22"/>
  <c r="E668" i="22"/>
  <c r="F667" i="22"/>
  <c r="F1341" i="22"/>
  <c r="G666" i="22"/>
  <c r="G1340" i="22"/>
  <c r="C666" i="22"/>
  <c r="D665" i="22"/>
  <c r="E664" i="22"/>
  <c r="F663" i="22"/>
  <c r="F1337" i="22"/>
  <c r="G662" i="22"/>
  <c r="G1336" i="22"/>
  <c r="C662" i="22"/>
  <c r="D661" i="22"/>
  <c r="E660" i="22"/>
  <c r="F659" i="22"/>
  <c r="F1333" i="22"/>
  <c r="G658" i="22"/>
  <c r="G1332" i="22"/>
  <c r="C658" i="22"/>
  <c r="D657" i="22"/>
  <c r="E656" i="22"/>
  <c r="F655" i="22"/>
  <c r="F1329" i="22"/>
  <c r="G654" i="22"/>
  <c r="G1328" i="22"/>
  <c r="C654" i="22"/>
  <c r="G650" i="22"/>
  <c r="G1324" i="22"/>
  <c r="D649" i="22"/>
  <c r="F647" i="22"/>
  <c r="F1321" i="22"/>
  <c r="C646" i="22"/>
  <c r="E644" i="22"/>
  <c r="G642" i="22"/>
  <c r="G1316" i="22"/>
  <c r="D641" i="22"/>
  <c r="F639" i="22"/>
  <c r="F1313" i="22"/>
  <c r="C638" i="22"/>
  <c r="E636" i="22"/>
  <c r="G634" i="22"/>
  <c r="G1308" i="22"/>
  <c r="D633" i="22"/>
  <c r="F631" i="22"/>
  <c r="F1305" i="22"/>
  <c r="C630" i="22"/>
  <c r="E628" i="22"/>
  <c r="G626" i="22"/>
  <c r="G1300" i="22"/>
  <c r="D625" i="22"/>
  <c r="F623" i="22"/>
  <c r="F1297" i="22"/>
  <c r="C622" i="22"/>
  <c r="E620" i="22"/>
  <c r="G618" i="22"/>
  <c r="G1292" i="22"/>
  <c r="D617" i="22"/>
  <c r="F615" i="22"/>
  <c r="F1289" i="22"/>
  <c r="C614" i="22"/>
  <c r="E612" i="22"/>
  <c r="G610" i="22"/>
  <c r="G1284" i="22"/>
  <c r="D609" i="22"/>
  <c r="F607" i="22"/>
  <c r="F1281" i="22"/>
  <c r="C606" i="22"/>
  <c r="E599" i="22"/>
  <c r="G597" i="22"/>
  <c r="D596" i="22"/>
  <c r="F594" i="22"/>
  <c r="C593" i="22"/>
  <c r="E591" i="22"/>
  <c r="G589" i="22"/>
  <c r="D588" i="22"/>
  <c r="F586" i="22"/>
  <c r="C585" i="22"/>
  <c r="E583" i="22"/>
  <c r="G581" i="22"/>
  <c r="D580" i="22"/>
  <c r="F578" i="22"/>
  <c r="C577" i="22"/>
  <c r="E575" i="22"/>
  <c r="G573" i="22"/>
  <c r="D572" i="22"/>
  <c r="F570" i="22"/>
  <c r="C569" i="22"/>
  <c r="E567" i="22"/>
  <c r="G565" i="22"/>
  <c r="D564" i="22"/>
  <c r="F562" i="22"/>
  <c r="C561" i="22"/>
  <c r="E559" i="22"/>
  <c r="G557" i="22"/>
  <c r="D556" i="22"/>
  <c r="F554" i="22"/>
  <c r="C553" i="22"/>
  <c r="E551" i="22"/>
  <c r="G549" i="22"/>
  <c r="D548" i="22"/>
  <c r="F546" i="22"/>
  <c r="C545" i="22"/>
  <c r="E543" i="22"/>
  <c r="G541" i="22"/>
  <c r="D540" i="22"/>
  <c r="F538" i="22"/>
  <c r="C537" i="22"/>
  <c r="E535" i="22"/>
  <c r="G533" i="22"/>
  <c r="D532" i="22"/>
  <c r="F530" i="22"/>
  <c r="C524" i="22"/>
  <c r="E522" i="22"/>
  <c r="G520" i="22"/>
  <c r="D519" i="22"/>
  <c r="F517" i="22"/>
  <c r="C516" i="22"/>
  <c r="E514" i="22"/>
  <c r="G512" i="22"/>
  <c r="D511" i="22"/>
  <c r="F509" i="22"/>
  <c r="C508" i="22"/>
  <c r="E506" i="22"/>
  <c r="G504" i="22"/>
  <c r="D503" i="22"/>
  <c r="F501" i="22"/>
  <c r="C500" i="22"/>
  <c r="E498" i="22"/>
  <c r="G496" i="22"/>
  <c r="D495" i="22"/>
  <c r="F493" i="22"/>
  <c r="C492" i="22"/>
  <c r="E490" i="22"/>
  <c r="D489" i="22"/>
  <c r="E488" i="22"/>
  <c r="F487" i="22"/>
  <c r="G486" i="22"/>
  <c r="C486" i="22"/>
  <c r="D485" i="22"/>
  <c r="E484" i="22"/>
  <c r="F483" i="22"/>
  <c r="G482" i="22"/>
  <c r="C482" i="22"/>
  <c r="D481" i="22"/>
  <c r="E480" i="22"/>
  <c r="F479" i="22"/>
  <c r="G478" i="22"/>
  <c r="C478" i="22"/>
  <c r="D477" i="22"/>
  <c r="E476" i="22"/>
  <c r="F475" i="22"/>
  <c r="G474" i="22"/>
  <c r="C474" i="22"/>
  <c r="D473" i="22"/>
  <c r="E472" i="22"/>
  <c r="F471" i="22"/>
  <c r="G470" i="22"/>
  <c r="C470" i="22"/>
  <c r="D469" i="22"/>
  <c r="E468" i="22"/>
  <c r="F467" i="22"/>
  <c r="G466" i="22"/>
  <c r="C466" i="22"/>
  <c r="D465" i="22"/>
  <c r="E464" i="22"/>
  <c r="F463" i="22"/>
  <c r="G462" i="22"/>
  <c r="C462" i="22"/>
  <c r="D461" i="22"/>
  <c r="E460" i="22"/>
  <c r="F459" i="22"/>
  <c r="G458" i="22"/>
  <c r="C458" i="22"/>
  <c r="D457" i="22"/>
  <c r="E456" i="22"/>
  <c r="F455" i="22"/>
  <c r="D653" i="22"/>
  <c r="F650" i="22"/>
  <c r="F1324" i="22"/>
  <c r="C649" i="22"/>
  <c r="E647" i="22"/>
  <c r="G645" i="22"/>
  <c r="G1319" i="22"/>
  <c r="D644" i="22"/>
  <c r="F642" i="22"/>
  <c r="F1316" i="22"/>
  <c r="C641" i="22"/>
  <c r="E639" i="22"/>
  <c r="G637" i="22"/>
  <c r="G1311" i="22"/>
  <c r="D636" i="22"/>
  <c r="F634" i="22"/>
  <c r="F1308" i="22"/>
  <c r="C633" i="22"/>
  <c r="E631" i="22"/>
  <c r="G629" i="22"/>
  <c r="G1303" i="22"/>
  <c r="D628" i="22"/>
  <c r="F626" i="22"/>
  <c r="F1300" i="22"/>
  <c r="C625" i="22"/>
  <c r="E623" i="22"/>
  <c r="G621" i="22"/>
  <c r="G1295" i="22"/>
  <c r="D620" i="22"/>
  <c r="F618" i="22"/>
  <c r="F1292" i="22"/>
  <c r="C617" i="22"/>
  <c r="E615" i="22"/>
  <c r="G613" i="22"/>
  <c r="G1287" i="22"/>
  <c r="D612" i="22"/>
  <c r="F610" i="22"/>
  <c r="F1284" i="22"/>
  <c r="C609" i="22"/>
  <c r="E607" i="22"/>
  <c r="G605" i="22"/>
  <c r="G1279" i="22"/>
  <c r="D599" i="22"/>
  <c r="F597" i="22"/>
  <c r="C596" i="22"/>
  <c r="E594" i="22"/>
  <c r="G592" i="22"/>
  <c r="D591" i="22"/>
  <c r="F589" i="22"/>
  <c r="C588" i="22"/>
  <c r="E586" i="22"/>
  <c r="G584" i="22"/>
  <c r="D583" i="22"/>
  <c r="F581" i="22"/>
  <c r="C580" i="22"/>
  <c r="E578" i="22"/>
  <c r="G576" i="22"/>
  <c r="D575" i="22"/>
  <c r="F573" i="22"/>
  <c r="C572" i="22"/>
  <c r="E570" i="22"/>
  <c r="G568" i="22"/>
  <c r="D567" i="22"/>
  <c r="F565" i="22"/>
  <c r="C564" i="22"/>
  <c r="E562" i="22"/>
  <c r="G560" i="22"/>
  <c r="D559" i="22"/>
  <c r="F557" i="22"/>
  <c r="C556" i="22"/>
  <c r="E554" i="22"/>
  <c r="G552" i="22"/>
  <c r="D551" i="22"/>
  <c r="F549" i="22"/>
  <c r="C548" i="22"/>
  <c r="E546" i="22"/>
  <c r="G544" i="22"/>
  <c r="D543" i="22"/>
  <c r="F541" i="22"/>
  <c r="C540" i="22"/>
  <c r="E538" i="22"/>
  <c r="G536" i="22"/>
  <c r="D535" i="22"/>
  <c r="F533" i="22"/>
  <c r="C532" i="22"/>
  <c r="E530" i="22"/>
  <c r="G523" i="22"/>
  <c r="D522" i="22"/>
  <c r="F520" i="22"/>
  <c r="C519" i="22"/>
  <c r="E517" i="22"/>
  <c r="G515" i="22"/>
  <c r="D514" i="22"/>
  <c r="F512" i="22"/>
  <c r="C511" i="22"/>
  <c r="E509" i="22"/>
  <c r="G507" i="22"/>
  <c r="D506" i="22"/>
  <c r="F504" i="22"/>
  <c r="C503" i="22"/>
  <c r="E501" i="22"/>
  <c r="G499" i="22"/>
  <c r="D498" i="22"/>
  <c r="F496" i="22"/>
  <c r="C495" i="22"/>
  <c r="E493" i="22"/>
  <c r="G491" i="22"/>
  <c r="D490" i="22"/>
  <c r="C489" i="22"/>
  <c r="D488" i="22"/>
  <c r="E487" i="22"/>
  <c r="F486" i="22"/>
  <c r="G485" i="22"/>
  <c r="C485" i="22"/>
  <c r="D484" i="22"/>
  <c r="E483" i="22"/>
  <c r="F482" i="22"/>
  <c r="G481" i="22"/>
  <c r="C481" i="22"/>
  <c r="D480" i="22"/>
  <c r="E479" i="22"/>
  <c r="F478" i="22"/>
  <c r="G477" i="22"/>
  <c r="C477" i="22"/>
  <c r="D476" i="22"/>
  <c r="E475" i="22"/>
  <c r="F474" i="22"/>
  <c r="G473" i="22"/>
  <c r="C473" i="22"/>
  <c r="D472" i="22"/>
  <c r="E471" i="22"/>
  <c r="F470" i="22"/>
  <c r="G469" i="22"/>
  <c r="C469" i="22"/>
  <c r="D468" i="22"/>
  <c r="E467" i="22"/>
  <c r="F466" i="22"/>
  <c r="G465" i="22"/>
  <c r="C465" i="22"/>
  <c r="D464" i="22"/>
  <c r="E463" i="22"/>
  <c r="F462" i="22"/>
  <c r="G461" i="22"/>
  <c r="C461" i="22"/>
  <c r="D460" i="22"/>
  <c r="E459" i="22"/>
  <c r="F458" i="22"/>
  <c r="G457" i="22"/>
  <c r="C457" i="22"/>
  <c r="D456" i="22"/>
  <c r="E455" i="22"/>
  <c r="E652" i="22"/>
  <c r="C650" i="22"/>
  <c r="E648" i="22"/>
  <c r="G646" i="22"/>
  <c r="G1320" i="22"/>
  <c r="D645" i="22"/>
  <c r="F643" i="22"/>
  <c r="F1317" i="22"/>
  <c r="C642" i="22"/>
  <c r="E640" i="22"/>
  <c r="G638" i="22"/>
  <c r="G1312" i="22"/>
  <c r="D637" i="22"/>
  <c r="F635" i="22"/>
  <c r="F1309" i="22"/>
  <c r="C634" i="22"/>
  <c r="E632" i="22"/>
  <c r="G630" i="22"/>
  <c r="G1304" i="22"/>
  <c r="D629" i="22"/>
  <c r="F627" i="22"/>
  <c r="F1301" i="22"/>
  <c r="C626" i="22"/>
  <c r="E624" i="22"/>
  <c r="G622" i="22"/>
  <c r="G1296" i="22"/>
  <c r="D621" i="22"/>
  <c r="F619" i="22"/>
  <c r="F1293" i="22"/>
  <c r="C618" i="22"/>
  <c r="E616" i="22"/>
  <c r="G614" i="22"/>
  <c r="G1288" i="22"/>
  <c r="D613" i="22"/>
  <c r="F611" i="22"/>
  <c r="F1285" i="22"/>
  <c r="C610" i="22"/>
  <c r="E608" i="22"/>
  <c r="G606" i="22"/>
  <c r="G1280" i="22"/>
  <c r="D605" i="22"/>
  <c r="F598" i="22"/>
  <c r="C597" i="22"/>
  <c r="E595" i="22"/>
  <c r="G593" i="22"/>
  <c r="D592" i="22"/>
  <c r="F590" i="22"/>
  <c r="C589" i="22"/>
  <c r="E587" i="22"/>
  <c r="G585" i="22"/>
  <c r="D584" i="22"/>
  <c r="F582" i="22"/>
  <c r="C581" i="22"/>
  <c r="E579" i="22"/>
  <c r="G577" i="22"/>
  <c r="D576" i="22"/>
  <c r="F574" i="22"/>
  <c r="C573" i="22"/>
  <c r="E571" i="22"/>
  <c r="G569" i="22"/>
  <c r="D568" i="22"/>
  <c r="F566" i="22"/>
  <c r="C565" i="22"/>
  <c r="E563" i="22"/>
  <c r="G561" i="22"/>
  <c r="D560" i="22"/>
  <c r="F558" i="22"/>
  <c r="C557" i="22"/>
  <c r="E555" i="22"/>
  <c r="G553" i="22"/>
  <c r="D552" i="22"/>
  <c r="F550" i="22"/>
  <c r="C549" i="22"/>
  <c r="E547" i="22"/>
  <c r="G545" i="22"/>
  <c r="D544" i="22"/>
  <c r="F542" i="22"/>
  <c r="C541" i="22"/>
  <c r="E539" i="22"/>
  <c r="G537" i="22"/>
  <c r="D536" i="22"/>
  <c r="F534" i="22"/>
  <c r="C533" i="22"/>
  <c r="E531" i="22"/>
  <c r="G524" i="22"/>
  <c r="D523" i="22"/>
  <c r="F521" i="22"/>
  <c r="C520" i="22"/>
  <c r="E518" i="22"/>
  <c r="G516" i="22"/>
  <c r="D515" i="22"/>
  <c r="F513" i="22"/>
  <c r="C512" i="22"/>
  <c r="E510" i="22"/>
  <c r="G508" i="22"/>
  <c r="D507" i="22"/>
  <c r="F505" i="22"/>
  <c r="C504" i="22"/>
  <c r="E502" i="22"/>
  <c r="G500" i="22"/>
  <c r="D499" i="22"/>
  <c r="F497" i="22"/>
  <c r="C496" i="22"/>
  <c r="E494" i="22"/>
  <c r="G492" i="22"/>
  <c r="D491" i="22"/>
  <c r="F489" i="22"/>
  <c r="G488" i="22"/>
  <c r="C488" i="22"/>
  <c r="D487" i="22"/>
  <c r="E486" i="22"/>
  <c r="F485" i="22"/>
  <c r="G484" i="22"/>
  <c r="C484" i="22"/>
  <c r="D483" i="22"/>
  <c r="E482" i="22"/>
  <c r="F481" i="22"/>
  <c r="G480" i="22"/>
  <c r="C480" i="22"/>
  <c r="D479" i="22"/>
  <c r="E478" i="22"/>
  <c r="F477" i="22"/>
  <c r="G476" i="22"/>
  <c r="C476" i="22"/>
  <c r="D475" i="22"/>
  <c r="E474" i="22"/>
  <c r="F473" i="22"/>
  <c r="G472" i="22"/>
  <c r="C472" i="22"/>
  <c r="D471" i="22"/>
  <c r="E470" i="22"/>
  <c r="F469" i="22"/>
  <c r="G468" i="22"/>
  <c r="C468" i="22"/>
  <c r="D467" i="22"/>
  <c r="E466" i="22"/>
  <c r="F465" i="22"/>
  <c r="G464" i="22"/>
  <c r="C464" i="22"/>
  <c r="D463" i="22"/>
  <c r="E462" i="22"/>
  <c r="F461" i="22"/>
  <c r="G460" i="22"/>
  <c r="C460" i="22"/>
  <c r="D459" i="22"/>
  <c r="E458" i="22"/>
  <c r="F457" i="22"/>
  <c r="G456" i="22"/>
  <c r="C456" i="22"/>
  <c r="D455" i="22"/>
  <c r="F651" i="22"/>
  <c r="F1325" i="22"/>
  <c r="G649" i="22"/>
  <c r="G1323" i="22"/>
  <c r="D648" i="22"/>
  <c r="F646" i="22"/>
  <c r="F1320" i="22"/>
  <c r="C645" i="22"/>
  <c r="E643" i="22"/>
  <c r="G641" i="22"/>
  <c r="G1315" i="22"/>
  <c r="D640" i="22"/>
  <c r="F638" i="22"/>
  <c r="F1312" i="22"/>
  <c r="C637" i="22"/>
  <c r="E635" i="22"/>
  <c r="G633" i="22"/>
  <c r="G1307" i="22"/>
  <c r="D632" i="22"/>
  <c r="F630" i="22"/>
  <c r="F1304" i="22"/>
  <c r="C629" i="22"/>
  <c r="E627" i="22"/>
  <c r="G625" i="22"/>
  <c r="G1299" i="22"/>
  <c r="D624" i="22"/>
  <c r="F622" i="22"/>
  <c r="F1296" i="22"/>
  <c r="C621" i="22"/>
  <c r="E619" i="22"/>
  <c r="G617" i="22"/>
  <c r="G1291" i="22"/>
  <c r="D616" i="22"/>
  <c r="F614" i="22"/>
  <c r="F1288" i="22"/>
  <c r="C613" i="22"/>
  <c r="E611" i="22"/>
  <c r="G609" i="22"/>
  <c r="G1283" i="22"/>
  <c r="D608" i="22"/>
  <c r="F606" i="22"/>
  <c r="F1280" i="22"/>
  <c r="C605" i="22"/>
  <c r="E598" i="22"/>
  <c r="G596" i="22"/>
  <c r="D595" i="22"/>
  <c r="F593" i="22"/>
  <c r="C592" i="22"/>
  <c r="E590" i="22"/>
  <c r="G588" i="22"/>
  <c r="D587" i="22"/>
  <c r="F585" i="22"/>
  <c r="C584" i="22"/>
  <c r="E582" i="22"/>
  <c r="G580" i="22"/>
  <c r="D579" i="22"/>
  <c r="F577" i="22"/>
  <c r="C576" i="22"/>
  <c r="E574" i="22"/>
  <c r="G572" i="22"/>
  <c r="D571" i="22"/>
  <c r="F569" i="22"/>
  <c r="C568" i="22"/>
  <c r="E566" i="22"/>
  <c r="G564" i="22"/>
  <c r="D563" i="22"/>
  <c r="F561" i="22"/>
  <c r="C560" i="22"/>
  <c r="E558" i="22"/>
  <c r="G556" i="22"/>
  <c r="D555" i="22"/>
  <c r="F553" i="22"/>
  <c r="C552" i="22"/>
  <c r="E550" i="22"/>
  <c r="G548" i="22"/>
  <c r="D547" i="22"/>
  <c r="F545" i="22"/>
  <c r="C544" i="22"/>
  <c r="E542" i="22"/>
  <c r="G540" i="22"/>
  <c r="D539" i="22"/>
  <c r="F537" i="22"/>
  <c r="C536" i="22"/>
  <c r="E534" i="22"/>
  <c r="G532" i="22"/>
  <c r="D531" i="22"/>
  <c r="F524" i="22"/>
  <c r="C523" i="22"/>
  <c r="E521" i="22"/>
  <c r="G519" i="22"/>
  <c r="D518" i="22"/>
  <c r="F516" i="22"/>
  <c r="C515" i="22"/>
  <c r="E513" i="22"/>
  <c r="G511" i="22"/>
  <c r="D510" i="22"/>
  <c r="F508" i="22"/>
  <c r="C507" i="22"/>
  <c r="E505" i="22"/>
  <c r="G503" i="22"/>
  <c r="D502" i="22"/>
  <c r="F500" i="22"/>
  <c r="C499" i="22"/>
  <c r="E497" i="22"/>
  <c r="G495" i="22"/>
  <c r="D494" i="22"/>
  <c r="F492" i="22"/>
  <c r="C491" i="22"/>
  <c r="E489" i="22"/>
  <c r="F488" i="22"/>
  <c r="G487" i="22"/>
  <c r="C487" i="22"/>
  <c r="D486" i="22"/>
  <c r="E485" i="22"/>
  <c r="F484" i="22"/>
  <c r="G483" i="22"/>
  <c r="C483" i="22"/>
  <c r="D482" i="22"/>
  <c r="E481" i="22"/>
  <c r="F480" i="22"/>
  <c r="G479" i="22"/>
  <c r="C479" i="22"/>
  <c r="D478" i="22"/>
  <c r="E477" i="22"/>
  <c r="F476" i="22"/>
  <c r="G475" i="22"/>
  <c r="C475" i="22"/>
  <c r="D474" i="22"/>
  <c r="E473" i="22"/>
  <c r="F472" i="22"/>
  <c r="G471" i="22"/>
  <c r="C471" i="22"/>
  <c r="D470" i="22"/>
  <c r="E469" i="22"/>
  <c r="F468" i="22"/>
  <c r="G467" i="22"/>
  <c r="C467" i="22"/>
  <c r="D466" i="22"/>
  <c r="E465" i="22"/>
  <c r="F464" i="22"/>
  <c r="G463" i="22"/>
  <c r="C463" i="22"/>
  <c r="D462" i="22"/>
  <c r="E461" i="22"/>
  <c r="F460" i="22"/>
  <c r="G459" i="22"/>
  <c r="C459" i="22"/>
  <c r="D458" i="22"/>
  <c r="E457" i="22"/>
  <c r="F456" i="22"/>
  <c r="G455" i="22"/>
  <c r="C455" i="22"/>
  <c r="F80" i="22"/>
  <c r="E81" i="22"/>
  <c r="D82" i="22"/>
  <c r="C83" i="22"/>
  <c r="G83" i="22"/>
  <c r="F84" i="22"/>
  <c r="E85" i="22"/>
  <c r="D86" i="22"/>
  <c r="C87" i="22"/>
  <c r="G87" i="22"/>
  <c r="F88" i="22"/>
  <c r="E89" i="22"/>
  <c r="D90" i="22"/>
  <c r="C91" i="22"/>
  <c r="G91" i="22"/>
  <c r="F92" i="22"/>
  <c r="E93" i="22"/>
  <c r="D94" i="22"/>
  <c r="C95" i="22"/>
  <c r="G95" i="22"/>
  <c r="F96" i="22"/>
  <c r="E97" i="22"/>
  <c r="D98" i="22"/>
  <c r="C99" i="22"/>
  <c r="G99" i="22"/>
  <c r="F100" i="22"/>
  <c r="E101" i="22"/>
  <c r="D102" i="22"/>
  <c r="C103" i="22"/>
  <c r="G103" i="22"/>
  <c r="F104" i="22"/>
  <c r="E105" i="22"/>
  <c r="D106" i="22"/>
  <c r="C107" i="22"/>
  <c r="G107" i="22"/>
  <c r="F108" i="22"/>
  <c r="E109" i="22"/>
  <c r="D110" i="22"/>
  <c r="C111" i="22"/>
  <c r="G111" i="22"/>
  <c r="F112" i="22"/>
  <c r="E113" i="22"/>
  <c r="D114" i="22"/>
  <c r="C115" i="22"/>
  <c r="G115" i="22"/>
  <c r="F116" i="22"/>
  <c r="E117" i="22"/>
  <c r="D118" i="22"/>
  <c r="C119" i="22"/>
  <c r="G119" i="22"/>
  <c r="F120" i="22"/>
  <c r="E121" i="22"/>
  <c r="D122" i="22"/>
  <c r="C123" i="22"/>
  <c r="G123" i="22"/>
  <c r="F124" i="22"/>
  <c r="E125" i="22"/>
  <c r="D126" i="22"/>
  <c r="C127" i="22"/>
  <c r="G127" i="22"/>
  <c r="F128" i="22"/>
  <c r="F129" i="22"/>
  <c r="G130" i="22"/>
  <c r="E132" i="22"/>
  <c r="C134" i="22"/>
  <c r="F135" i="22"/>
  <c r="D137" i="22"/>
  <c r="G138" i="22"/>
  <c r="E140" i="22"/>
  <c r="C142" i="22"/>
  <c r="F143" i="22"/>
  <c r="D145" i="22"/>
  <c r="G146" i="22"/>
  <c r="E148" i="22"/>
  <c r="C229" i="22"/>
  <c r="F230" i="22"/>
  <c r="D232" i="22"/>
  <c r="G233" i="22"/>
  <c r="E235" i="22"/>
  <c r="C237" i="22"/>
  <c r="F238" i="22"/>
  <c r="D240" i="22"/>
  <c r="G241" i="22"/>
  <c r="E243" i="22"/>
  <c r="C245" i="22"/>
  <c r="F246" i="22"/>
  <c r="D248" i="22"/>
  <c r="G249" i="22"/>
  <c r="E251" i="22"/>
  <c r="C253" i="22"/>
  <c r="F254" i="22"/>
  <c r="D256" i="22"/>
  <c r="G257" i="22"/>
  <c r="E259" i="22"/>
  <c r="C261" i="22"/>
  <c r="F262" i="22"/>
  <c r="D264" i="22"/>
  <c r="G265" i="22"/>
  <c r="E267" i="22"/>
  <c r="C269" i="22"/>
  <c r="F270" i="22"/>
  <c r="D272" i="22"/>
  <c r="G273" i="22"/>
  <c r="E275" i="22"/>
  <c r="C277" i="22"/>
  <c r="F278" i="22"/>
  <c r="D280" i="22"/>
  <c r="G281" i="22"/>
  <c r="E283" i="22"/>
  <c r="C285" i="22"/>
  <c r="F286" i="22"/>
  <c r="D288" i="22"/>
  <c r="G289" i="22"/>
  <c r="E291" i="22"/>
  <c r="C293" i="22"/>
  <c r="F294" i="22"/>
  <c r="D296" i="22"/>
  <c r="G297" i="22"/>
  <c r="E379" i="22"/>
  <c r="C381" i="22"/>
  <c r="F382" i="22"/>
  <c r="F1056" i="22"/>
  <c r="D384" i="22"/>
  <c r="G385" i="22"/>
  <c r="G1059" i="22"/>
  <c r="E387" i="22"/>
  <c r="C389" i="22"/>
  <c r="F390" i="22"/>
  <c r="F1064" i="22"/>
  <c r="D392" i="22"/>
  <c r="G393" i="22"/>
  <c r="G1067" i="22"/>
  <c r="E395" i="22"/>
  <c r="C397" i="22"/>
  <c r="F398" i="22"/>
  <c r="F1072" i="22"/>
  <c r="D400" i="22"/>
  <c r="G401" i="22"/>
  <c r="G1075" i="22"/>
  <c r="E403" i="22"/>
  <c r="C405" i="22"/>
  <c r="F406" i="22"/>
  <c r="F1080" i="22"/>
  <c r="D408" i="22"/>
  <c r="G409" i="22"/>
  <c r="G1083" i="22"/>
  <c r="E411" i="22"/>
  <c r="C413" i="22"/>
  <c r="F414" i="22"/>
  <c r="F1088" i="22"/>
  <c r="D416" i="22"/>
  <c r="G417" i="22"/>
  <c r="G1091" i="22"/>
  <c r="E419" i="22"/>
  <c r="G421" i="22"/>
  <c r="G1095" i="22"/>
  <c r="C80" i="22"/>
  <c r="G80" i="22"/>
  <c r="F81" i="22"/>
  <c r="E82" i="22"/>
  <c r="D83" i="22"/>
  <c r="C84" i="22"/>
  <c r="G84" i="22"/>
  <c r="F85" i="22"/>
  <c r="E86" i="22"/>
  <c r="D87" i="22"/>
  <c r="C88" i="22"/>
  <c r="G88" i="22"/>
  <c r="F89" i="22"/>
  <c r="E90" i="22"/>
  <c r="D91" i="22"/>
  <c r="C92" i="22"/>
  <c r="G92" i="22"/>
  <c r="F93" i="22"/>
  <c r="E94" i="22"/>
  <c r="D95" i="22"/>
  <c r="C96" i="22"/>
  <c r="G96" i="22"/>
  <c r="F97" i="22"/>
  <c r="E98" i="22"/>
  <c r="D99" i="22"/>
  <c r="C100" i="22"/>
  <c r="G100" i="22"/>
  <c r="F101" i="22"/>
  <c r="E102" i="22"/>
  <c r="D103" i="22"/>
  <c r="C104" i="22"/>
  <c r="G104" i="22"/>
  <c r="F105" i="22"/>
  <c r="E106" i="22"/>
  <c r="D107" i="22"/>
  <c r="C108" i="22"/>
  <c r="G108" i="22"/>
  <c r="F109" i="22"/>
  <c r="E110" i="22"/>
  <c r="D111" i="22"/>
  <c r="C112" i="22"/>
  <c r="G112" i="22"/>
  <c r="F113" i="22"/>
  <c r="E114" i="22"/>
  <c r="D115" i="22"/>
  <c r="C116" i="22"/>
  <c r="G116" i="22"/>
  <c r="F117" i="22"/>
  <c r="E118" i="22"/>
  <c r="D119" i="22"/>
  <c r="C120" i="22"/>
  <c r="G120" i="22"/>
  <c r="F121" i="22"/>
  <c r="E122" i="22"/>
  <c r="D123" i="22"/>
  <c r="C124" i="22"/>
  <c r="G124" i="22"/>
  <c r="F125" i="22"/>
  <c r="E126" i="22"/>
  <c r="D127" i="22"/>
  <c r="C128" i="22"/>
  <c r="G128" i="22"/>
  <c r="G129" i="22"/>
  <c r="E131" i="22"/>
  <c r="C133" i="22"/>
  <c r="F134" i="22"/>
  <c r="D136" i="22"/>
  <c r="G137" i="22"/>
  <c r="E139" i="22"/>
  <c r="C141" i="22"/>
  <c r="F142" i="22"/>
  <c r="D144" i="22"/>
  <c r="G145" i="22"/>
  <c r="E147" i="22"/>
  <c r="C149" i="22"/>
  <c r="F229" i="22"/>
  <c r="D231" i="22"/>
  <c r="G232" i="22"/>
  <c r="E234" i="22"/>
  <c r="C236" i="22"/>
  <c r="F237" i="22"/>
  <c r="D239" i="22"/>
  <c r="G240" i="22"/>
  <c r="E242" i="22"/>
  <c r="C244" i="22"/>
  <c r="F245" i="22"/>
  <c r="D247" i="22"/>
  <c r="G248" i="22"/>
  <c r="E250" i="22"/>
  <c r="C252" i="22"/>
  <c r="F253" i="22"/>
  <c r="D255" i="22"/>
  <c r="G256" i="22"/>
  <c r="E258" i="22"/>
  <c r="C260" i="22"/>
  <c r="F261" i="22"/>
  <c r="D263" i="22"/>
  <c r="G264" i="22"/>
  <c r="E266" i="22"/>
  <c r="C268" i="22"/>
  <c r="F269" i="22"/>
  <c r="D271" i="22"/>
  <c r="G272" i="22"/>
  <c r="E274" i="22"/>
  <c r="C276" i="22"/>
  <c r="F277" i="22"/>
  <c r="D279" i="22"/>
  <c r="G280" i="22"/>
  <c r="E282" i="22"/>
  <c r="C284" i="22"/>
  <c r="F285" i="22"/>
  <c r="D287" i="22"/>
  <c r="G288" i="22"/>
  <c r="E290" i="22"/>
  <c r="C292" i="22"/>
  <c r="F293" i="22"/>
  <c r="D295" i="22"/>
  <c r="G296" i="22"/>
  <c r="E298" i="22"/>
  <c r="C380" i="22"/>
  <c r="F381" i="22"/>
  <c r="F1055" i="22"/>
  <c r="D383" i="22"/>
  <c r="G384" i="22"/>
  <c r="G1058" i="22"/>
  <c r="E386" i="22"/>
  <c r="C388" i="22"/>
  <c r="F389" i="22"/>
  <c r="F1063" i="22"/>
  <c r="D391" i="22"/>
  <c r="G392" i="22"/>
  <c r="G1066" i="22"/>
  <c r="E394" i="22"/>
  <c r="C396" i="22"/>
  <c r="F397" i="22"/>
  <c r="F1071" i="22"/>
  <c r="D399" i="22"/>
  <c r="G400" i="22"/>
  <c r="G1074" i="22"/>
  <c r="E402" i="22"/>
  <c r="C404" i="22"/>
  <c r="F405" i="22"/>
  <c r="F1079" i="22"/>
  <c r="D407" i="22"/>
  <c r="G408" i="22"/>
  <c r="G1082" i="22"/>
  <c r="E410" i="22"/>
  <c r="C412" i="22"/>
  <c r="F413" i="22"/>
  <c r="F1087" i="22"/>
  <c r="D415" i="22"/>
  <c r="G416" i="22"/>
  <c r="G1090" i="22"/>
  <c r="E418" i="22"/>
  <c r="C420" i="22"/>
  <c r="E1272" i="22"/>
  <c r="E1421" i="22"/>
  <c r="F1271" i="22"/>
  <c r="G1270" i="22"/>
  <c r="C1270" i="22"/>
  <c r="D1269" i="22"/>
  <c r="C1268" i="22"/>
  <c r="E1266" i="22"/>
  <c r="E1415" i="22"/>
  <c r="D1265" i="22"/>
  <c r="G1272" i="22"/>
  <c r="C1272" i="22"/>
  <c r="D1271" i="22"/>
  <c r="E1270" i="22"/>
  <c r="E1419" i="22"/>
  <c r="F1269" i="22"/>
  <c r="E1268" i="22"/>
  <c r="E1417" i="22"/>
  <c r="D1267" i="22"/>
  <c r="C1266" i="22"/>
  <c r="G1264" i="22"/>
  <c r="C1264" i="22"/>
  <c r="D1263" i="22"/>
  <c r="E1262" i="22"/>
  <c r="E1411" i="22"/>
  <c r="F1261" i="22"/>
  <c r="F1272" i="22"/>
  <c r="G1271" i="22"/>
  <c r="C1271" i="22"/>
  <c r="D1270" i="22"/>
  <c r="E1269" i="22"/>
  <c r="E1418" i="22"/>
  <c r="D1268" i="22"/>
  <c r="C1267" i="22"/>
  <c r="E1265" i="22"/>
  <c r="E1414" i="22"/>
  <c r="F1264" i="22"/>
  <c r="G1263" i="22"/>
  <c r="C1263" i="22"/>
  <c r="D1262" i="22"/>
  <c r="F1270" i="22"/>
  <c r="D1266" i="22"/>
  <c r="F1263" i="22"/>
  <c r="C1262" i="22"/>
  <c r="C1261" i="22"/>
  <c r="D1260" i="22"/>
  <c r="E1259" i="22"/>
  <c r="E1408" i="22"/>
  <c r="F1258" i="22"/>
  <c r="G1257" i="22"/>
  <c r="C1257" i="22"/>
  <c r="D1256" i="22"/>
  <c r="E1255" i="22"/>
  <c r="E1404" i="22"/>
  <c r="F1254" i="22"/>
  <c r="G1253" i="22"/>
  <c r="C1253" i="22"/>
  <c r="D1252" i="22"/>
  <c r="E1251" i="22"/>
  <c r="E1400" i="22"/>
  <c r="F1250" i="22"/>
  <c r="G1249" i="22"/>
  <c r="C1249" i="22"/>
  <c r="D1248" i="22"/>
  <c r="E1247" i="22"/>
  <c r="E1396" i="22"/>
  <c r="F1246" i="22"/>
  <c r="G1245" i="22"/>
  <c r="C1245" i="22"/>
  <c r="D1244" i="22"/>
  <c r="E1243" i="22"/>
  <c r="E1392" i="22"/>
  <c r="F1242" i="22"/>
  <c r="G1241" i="22"/>
  <c r="C1241" i="22"/>
  <c r="D1240" i="22"/>
  <c r="E1239" i="22"/>
  <c r="E1388" i="22"/>
  <c r="F1238" i="22"/>
  <c r="G1237" i="22"/>
  <c r="C1237" i="22"/>
  <c r="D1236" i="22"/>
  <c r="E1235" i="22"/>
  <c r="E1384" i="22"/>
  <c r="F1234" i="22"/>
  <c r="G1233" i="22"/>
  <c r="C1233" i="22"/>
  <c r="D1232" i="22"/>
  <c r="E1231" i="22"/>
  <c r="E1380" i="22"/>
  <c r="F1230" i="22"/>
  <c r="G1229" i="22"/>
  <c r="C1229" i="22"/>
  <c r="D1228" i="22"/>
  <c r="E1227" i="22"/>
  <c r="E1376" i="22"/>
  <c r="F1226" i="22"/>
  <c r="G1225" i="22"/>
  <c r="C1225" i="22"/>
  <c r="D1224" i="22"/>
  <c r="E1223" i="22"/>
  <c r="E1372" i="22"/>
  <c r="F1222" i="22"/>
  <c r="G1221" i="22"/>
  <c r="C1221" i="22"/>
  <c r="D1220" i="22"/>
  <c r="E1219" i="22"/>
  <c r="E1368" i="22"/>
  <c r="F1218" i="22"/>
  <c r="G1217" i="22"/>
  <c r="C1217" i="22"/>
  <c r="D1216" i="22"/>
  <c r="E1215" i="22"/>
  <c r="E1364" i="22"/>
  <c r="F1214" i="22"/>
  <c r="G1213" i="22"/>
  <c r="C1213" i="22"/>
  <c r="D1212" i="22"/>
  <c r="E1211" i="22"/>
  <c r="E1360" i="22"/>
  <c r="F1210" i="22"/>
  <c r="G1209" i="22"/>
  <c r="C1209" i="22"/>
  <c r="D1208" i="22"/>
  <c r="E1207" i="22"/>
  <c r="E1356" i="22"/>
  <c r="F1206" i="22"/>
  <c r="G1205" i="22"/>
  <c r="C1205" i="22"/>
  <c r="D1204" i="22"/>
  <c r="E1203" i="22"/>
  <c r="G1269" i="22"/>
  <c r="C1265" i="22"/>
  <c r="E1263" i="22"/>
  <c r="E1412" i="22"/>
  <c r="G1261" i="22"/>
  <c r="G1260" i="22"/>
  <c r="C1260" i="22"/>
  <c r="D1259" i="22"/>
  <c r="E1258" i="22"/>
  <c r="E1407" i="22"/>
  <c r="F1257" i="22"/>
  <c r="G1256" i="22"/>
  <c r="C1256" i="22"/>
  <c r="D1255" i="22"/>
  <c r="E1254" i="22"/>
  <c r="E1403" i="22"/>
  <c r="F1253" i="22"/>
  <c r="G1252" i="22"/>
  <c r="C1252" i="22"/>
  <c r="D1251" i="22"/>
  <c r="E1250" i="22"/>
  <c r="E1399" i="22"/>
  <c r="F1249" i="22"/>
  <c r="G1248" i="22"/>
  <c r="C1248" i="22"/>
  <c r="D1247" i="22"/>
  <c r="E1246" i="22"/>
  <c r="E1395" i="22"/>
  <c r="F1245" i="22"/>
  <c r="G1244" i="22"/>
  <c r="C1244" i="22"/>
  <c r="D1243" i="22"/>
  <c r="E1242" i="22"/>
  <c r="E1391" i="22"/>
  <c r="F1241" i="22"/>
  <c r="G1240" i="22"/>
  <c r="C1240" i="22"/>
  <c r="D1239" i="22"/>
  <c r="E1238" i="22"/>
  <c r="E1387" i="22"/>
  <c r="F1237" i="22"/>
  <c r="G1236" i="22"/>
  <c r="C1236" i="22"/>
  <c r="D1235" i="22"/>
  <c r="E1234" i="22"/>
  <c r="E1383" i="22"/>
  <c r="F1233" i="22"/>
  <c r="G1232" i="22"/>
  <c r="C1232" i="22"/>
  <c r="D1231" i="22"/>
  <c r="E1230" i="22"/>
  <c r="E1379" i="22"/>
  <c r="F1229" i="22"/>
  <c r="G1228" i="22"/>
  <c r="C1228" i="22"/>
  <c r="D1227" i="22"/>
  <c r="E1226" i="22"/>
  <c r="E1375" i="22"/>
  <c r="F1225" i="22"/>
  <c r="G1224" i="22"/>
  <c r="C1224" i="22"/>
  <c r="D1223" i="22"/>
  <c r="E1222" i="22"/>
  <c r="E1371" i="22"/>
  <c r="F1221" i="22"/>
  <c r="G1220" i="22"/>
  <c r="C1220" i="22"/>
  <c r="D1219" i="22"/>
  <c r="E1218" i="22"/>
  <c r="E1367" i="22"/>
  <c r="F1217" i="22"/>
  <c r="G1216" i="22"/>
  <c r="C1216" i="22"/>
  <c r="D1215" i="22"/>
  <c r="E1214" i="22"/>
  <c r="E1363" i="22"/>
  <c r="F1213" i="22"/>
  <c r="G1212" i="22"/>
  <c r="C1212" i="22"/>
  <c r="D1211" i="22"/>
  <c r="E1210" i="22"/>
  <c r="E1359" i="22"/>
  <c r="F1209" i="22"/>
  <c r="G1208" i="22"/>
  <c r="C1208" i="22"/>
  <c r="D1207" i="22"/>
  <c r="E1206" i="22"/>
  <c r="E1355" i="22"/>
  <c r="F1205" i="22"/>
  <c r="G1204" i="22"/>
  <c r="C1204" i="22"/>
  <c r="D1203" i="22"/>
  <c r="D1272" i="22"/>
  <c r="C1269" i="22"/>
  <c r="E1264" i="22"/>
  <c r="E1413" i="22"/>
  <c r="G1262" i="22"/>
  <c r="E1261" i="22"/>
  <c r="E1410" i="22"/>
  <c r="F1260" i="22"/>
  <c r="G1259" i="22"/>
  <c r="C1259" i="22"/>
  <c r="D1258" i="22"/>
  <c r="E1257" i="22"/>
  <c r="E1406" i="22"/>
  <c r="F1256" i="22"/>
  <c r="G1255" i="22"/>
  <c r="C1255" i="22"/>
  <c r="D1254" i="22"/>
  <c r="E1253" i="22"/>
  <c r="E1402" i="22"/>
  <c r="F1252" i="22"/>
  <c r="G1251" i="22"/>
  <c r="C1251" i="22"/>
  <c r="D1250" i="22"/>
  <c r="E1249" i="22"/>
  <c r="E1398" i="22"/>
  <c r="F1248" i="22"/>
  <c r="G1247" i="22"/>
  <c r="C1247" i="22"/>
  <c r="D1246" i="22"/>
  <c r="E1245" i="22"/>
  <c r="E1394" i="22"/>
  <c r="F1244" i="22"/>
  <c r="G1243" i="22"/>
  <c r="C1243" i="22"/>
  <c r="D1242" i="22"/>
  <c r="E1241" i="22"/>
  <c r="E1390" i="22"/>
  <c r="F1240" i="22"/>
  <c r="G1239" i="22"/>
  <c r="C1239" i="22"/>
  <c r="D1238" i="22"/>
  <c r="E1237" i="22"/>
  <c r="E1386" i="22"/>
  <c r="F1236" i="22"/>
  <c r="G1235" i="22"/>
  <c r="C1235" i="22"/>
  <c r="D1234" i="22"/>
  <c r="E1233" i="22"/>
  <c r="E1382" i="22"/>
  <c r="F1232" i="22"/>
  <c r="G1231" i="22"/>
  <c r="C1231" i="22"/>
  <c r="D1230" i="22"/>
  <c r="E1229" i="22"/>
  <c r="E1378" i="22"/>
  <c r="F1228" i="22"/>
  <c r="G1227" i="22"/>
  <c r="C1227" i="22"/>
  <c r="D1226" i="22"/>
  <c r="E1225" i="22"/>
  <c r="E1374" i="22"/>
  <c r="F1224" i="22"/>
  <c r="G1223" i="22"/>
  <c r="C1223" i="22"/>
  <c r="D1222" i="22"/>
  <c r="E1221" i="22"/>
  <c r="E1370" i="22"/>
  <c r="F1220" i="22"/>
  <c r="G1219" i="22"/>
  <c r="C1219" i="22"/>
  <c r="D1218" i="22"/>
  <c r="E1217" i="22"/>
  <c r="E1366" i="22"/>
  <c r="F1216" i="22"/>
  <c r="G1215" i="22"/>
  <c r="C1215" i="22"/>
  <c r="D1214" i="22"/>
  <c r="E1213" i="22"/>
  <c r="E1362" i="22"/>
  <c r="F1212" i="22"/>
  <c r="G1211" i="22"/>
  <c r="C1211" i="22"/>
  <c r="D1210" i="22"/>
  <c r="E1209" i="22"/>
  <c r="E1358" i="22"/>
  <c r="F1208" i="22"/>
  <c r="G1207" i="22"/>
  <c r="C1207" i="22"/>
  <c r="D1206" i="22"/>
  <c r="E1205" i="22"/>
  <c r="E1354" i="22"/>
  <c r="F1204" i="22"/>
  <c r="G1203" i="22"/>
  <c r="C1203" i="22"/>
  <c r="E1271" i="22"/>
  <c r="E1420" i="22"/>
  <c r="E1267" i="22"/>
  <c r="E1416" i="22"/>
  <c r="D1264" i="22"/>
  <c r="F1262" i="22"/>
  <c r="D1261" i="22"/>
  <c r="E1260" i="22"/>
  <c r="E1409" i="22"/>
  <c r="F1259" i="22"/>
  <c r="G1258" i="22"/>
  <c r="C1258" i="22"/>
  <c r="D1257" i="22"/>
  <c r="E1256" i="22"/>
  <c r="E1405" i="22"/>
  <c r="F1255" i="22"/>
  <c r="G1254" i="22"/>
  <c r="C1254" i="22"/>
  <c r="D1253" i="22"/>
  <c r="E1252" i="22"/>
  <c r="E1401" i="22"/>
  <c r="F1251" i="22"/>
  <c r="G1250" i="22"/>
  <c r="C1250" i="22"/>
  <c r="D1249" i="22"/>
  <c r="E1248" i="22"/>
  <c r="E1397" i="22"/>
  <c r="F1247" i="22"/>
  <c r="G1246" i="22"/>
  <c r="C1246" i="22"/>
  <c r="D1245" i="22"/>
  <c r="E1244" i="22"/>
  <c r="E1393" i="22"/>
  <c r="F1243" i="22"/>
  <c r="G1242" i="22"/>
  <c r="C1242" i="22"/>
  <c r="D1241" i="22"/>
  <c r="E1240" i="22"/>
  <c r="E1389" i="22"/>
  <c r="F1239" i="22"/>
  <c r="G1238" i="22"/>
  <c r="C1238" i="22"/>
  <c r="D1237" i="22"/>
  <c r="E1236" i="22"/>
  <c r="E1385" i="22"/>
  <c r="F1235" i="22"/>
  <c r="G1234" i="22"/>
  <c r="C1234" i="22"/>
  <c r="D1233" i="22"/>
  <c r="E1232" i="22"/>
  <c r="E1381" i="22"/>
  <c r="F1231" i="22"/>
  <c r="G1230" i="22"/>
  <c r="C1230" i="22"/>
  <c r="D1229" i="22"/>
  <c r="E1228" i="22"/>
  <c r="E1377" i="22"/>
  <c r="F1227" i="22"/>
  <c r="G1226" i="22"/>
  <c r="C1226" i="22"/>
  <c r="D1225" i="22"/>
  <c r="E1224" i="22"/>
  <c r="E1373" i="22"/>
  <c r="F1223" i="22"/>
  <c r="G1222" i="22"/>
  <c r="C1222" i="22"/>
  <c r="D1221" i="22"/>
  <c r="E1220" i="22"/>
  <c r="E1369" i="22"/>
  <c r="F1219" i="22"/>
  <c r="G1218" i="22"/>
  <c r="C1218" i="22"/>
  <c r="D1217" i="22"/>
  <c r="E1216" i="22"/>
  <c r="E1365" i="22"/>
  <c r="F1215" i="22"/>
  <c r="G1214" i="22"/>
  <c r="C1214" i="22"/>
  <c r="D1213" i="22"/>
  <c r="E1212" i="22"/>
  <c r="E1361" i="22"/>
  <c r="F1211" i="22"/>
  <c r="G1210" i="22"/>
  <c r="C1210" i="22"/>
  <c r="D1209" i="22"/>
  <c r="E1208" i="22"/>
  <c r="E1357" i="22"/>
  <c r="F1207" i="22"/>
  <c r="G1206" i="22"/>
  <c r="C1206" i="22"/>
  <c r="D1205" i="22"/>
  <c r="E1204" i="22"/>
  <c r="E1353" i="22"/>
  <c r="F1203" i="22"/>
  <c r="F1048" i="22"/>
  <c r="G1047" i="22"/>
  <c r="C1047" i="22"/>
  <c r="D1046" i="22"/>
  <c r="E1045" i="22"/>
  <c r="D1044" i="22"/>
  <c r="C1043" i="22"/>
  <c r="E1041" i="22"/>
  <c r="F1040" i="22"/>
  <c r="G1039" i="22"/>
  <c r="C1039" i="22"/>
  <c r="D1038" i="22"/>
  <c r="E1037" i="22"/>
  <c r="F1036" i="22"/>
  <c r="G1035" i="22"/>
  <c r="C1035" i="22"/>
  <c r="D1034" i="22"/>
  <c r="E1033" i="22"/>
  <c r="F1032" i="22"/>
  <c r="G1031" i="22"/>
  <c r="C1031" i="22"/>
  <c r="D1030" i="22"/>
  <c r="E1029" i="22"/>
  <c r="F1028" i="22"/>
  <c r="G1027" i="22"/>
  <c r="C1027" i="22"/>
  <c r="D1026" i="22"/>
  <c r="E1025" i="22"/>
  <c r="F1024" i="22"/>
  <c r="G1023" i="22"/>
  <c r="C1023" i="22"/>
  <c r="D1022" i="22"/>
  <c r="E1021" i="22"/>
  <c r="F1020" i="22"/>
  <c r="G1019" i="22"/>
  <c r="C1019" i="22"/>
  <c r="D1018" i="22"/>
  <c r="E1017" i="22"/>
  <c r="F1016" i="22"/>
  <c r="G1015" i="22"/>
  <c r="C1015" i="22"/>
  <c r="D1014" i="22"/>
  <c r="E1013" i="22"/>
  <c r="F1012" i="22"/>
  <c r="G1011" i="22"/>
  <c r="C1011" i="22"/>
  <c r="D1010" i="22"/>
  <c r="E1009" i="22"/>
  <c r="F1008" i="22"/>
  <c r="G1007" i="22"/>
  <c r="C1007" i="22"/>
  <c r="D1006" i="22"/>
  <c r="E1005" i="22"/>
  <c r="F1004" i="22"/>
  <c r="G1003" i="22"/>
  <c r="C1003" i="22"/>
  <c r="D1002" i="22"/>
  <c r="E1001" i="22"/>
  <c r="F1000" i="22"/>
  <c r="G999" i="22"/>
  <c r="C999" i="22"/>
  <c r="D998" i="22"/>
  <c r="E997" i="22"/>
  <c r="F996" i="22"/>
  <c r="G995" i="22"/>
  <c r="C995" i="22"/>
  <c r="D994" i="22"/>
  <c r="E993" i="22"/>
  <c r="F992" i="22"/>
  <c r="G991" i="22"/>
  <c r="C991" i="22"/>
  <c r="D990" i="22"/>
  <c r="E989" i="22"/>
  <c r="F988" i="22"/>
  <c r="G987" i="22"/>
  <c r="C987" i="22"/>
  <c r="D986" i="22"/>
  <c r="E985" i="22"/>
  <c r="F984" i="22"/>
  <c r="G983" i="22"/>
  <c r="C983" i="22"/>
  <c r="D982" i="22"/>
  <c r="E981" i="22"/>
  <c r="F980" i="22"/>
  <c r="G979" i="22"/>
  <c r="C979" i="22"/>
  <c r="E1048" i="22"/>
  <c r="F1047" i="22"/>
  <c r="G1046" i="22"/>
  <c r="C1046" i="22"/>
  <c r="D1045" i="22"/>
  <c r="C1044" i="22"/>
  <c r="E1042" i="22"/>
  <c r="D1041" i="22"/>
  <c r="E1040" i="22"/>
  <c r="F1039" i="22"/>
  <c r="G1038" i="22"/>
  <c r="C1038" i="22"/>
  <c r="D1037" i="22"/>
  <c r="E1036" i="22"/>
  <c r="F1035" i="22"/>
  <c r="G1034" i="22"/>
  <c r="C1034" i="22"/>
  <c r="D1033" i="22"/>
  <c r="E1032" i="22"/>
  <c r="F1031" i="22"/>
  <c r="G1030" i="22"/>
  <c r="C1030" i="22"/>
  <c r="D1029" i="22"/>
  <c r="E1028" i="22"/>
  <c r="F1027" i="22"/>
  <c r="G1026" i="22"/>
  <c r="C1026" i="22"/>
  <c r="D1025" i="22"/>
  <c r="E1024" i="22"/>
  <c r="F1023" i="22"/>
  <c r="G1022" i="22"/>
  <c r="C1022" i="22"/>
  <c r="D1021" i="22"/>
  <c r="E1020" i="22"/>
  <c r="F1019" i="22"/>
  <c r="G1018" i="22"/>
  <c r="C1018" i="22"/>
  <c r="D1017" i="22"/>
  <c r="E1016" i="22"/>
  <c r="F1015" i="22"/>
  <c r="G1014" i="22"/>
  <c r="C1014" i="22"/>
  <c r="D1013" i="22"/>
  <c r="E1012" i="22"/>
  <c r="F1011" i="22"/>
  <c r="G1010" i="22"/>
  <c r="C1010" i="22"/>
  <c r="D1009" i="22"/>
  <c r="E1008" i="22"/>
  <c r="F1007" i="22"/>
  <c r="G1006" i="22"/>
  <c r="C1006" i="22"/>
  <c r="D1005" i="22"/>
  <c r="E1004" i="22"/>
  <c r="F1003" i="22"/>
  <c r="G1002" i="22"/>
  <c r="C1002" i="22"/>
  <c r="D1001" i="22"/>
  <c r="E1000" i="22"/>
  <c r="F999" i="22"/>
  <c r="G998" i="22"/>
  <c r="C998" i="22"/>
  <c r="D997" i="22"/>
  <c r="E996" i="22"/>
  <c r="F995" i="22"/>
  <c r="G994" i="22"/>
  <c r="C994" i="22"/>
  <c r="D993" i="22"/>
  <c r="E992" i="22"/>
  <c r="F991" i="22"/>
  <c r="G990" i="22"/>
  <c r="C990" i="22"/>
  <c r="D989" i="22"/>
  <c r="E988" i="22"/>
  <c r="F987" i="22"/>
  <c r="G986" i="22"/>
  <c r="C986" i="22"/>
  <c r="D985" i="22"/>
  <c r="E984" i="22"/>
  <c r="F983" i="22"/>
  <c r="G982" i="22"/>
  <c r="C982" i="22"/>
  <c r="D981" i="22"/>
  <c r="E980" i="22"/>
  <c r="F979" i="22"/>
  <c r="D1048" i="22"/>
  <c r="E1047" i="22"/>
  <c r="F1046" i="22"/>
  <c r="G1045" i="22"/>
  <c r="C1045" i="22"/>
  <c r="E1043" i="22"/>
  <c r="D1042" i="22"/>
  <c r="C1041" i="22"/>
  <c r="D1040" i="22"/>
  <c r="E1039" i="22"/>
  <c r="F1038" i="22"/>
  <c r="G1037" i="22"/>
  <c r="C1037" i="22"/>
  <c r="D1036" i="22"/>
  <c r="E1035" i="22"/>
  <c r="F1034" i="22"/>
  <c r="G1033" i="22"/>
  <c r="C1033" i="22"/>
  <c r="D1032" i="22"/>
  <c r="E1031" i="22"/>
  <c r="F1030" i="22"/>
  <c r="G1029" i="22"/>
  <c r="C1029" i="22"/>
  <c r="D1028" i="22"/>
  <c r="E1027" i="22"/>
  <c r="F1026" i="22"/>
  <c r="G1025" i="22"/>
  <c r="C1025" i="22"/>
  <c r="D1024" i="22"/>
  <c r="E1023" i="22"/>
  <c r="F1022" i="22"/>
  <c r="G1021" i="22"/>
  <c r="C1021" i="22"/>
  <c r="D1020" i="22"/>
  <c r="E1019" i="22"/>
  <c r="F1018" i="22"/>
  <c r="G1017" i="22"/>
  <c r="C1017" i="22"/>
  <c r="D1016" i="22"/>
  <c r="E1015" i="22"/>
  <c r="F1014" i="22"/>
  <c r="G1013" i="22"/>
  <c r="C1013" i="22"/>
  <c r="D1012" i="22"/>
  <c r="E1011" i="22"/>
  <c r="F1010" i="22"/>
  <c r="G1009" i="22"/>
  <c r="C1009" i="22"/>
  <c r="D1008" i="22"/>
  <c r="E1007" i="22"/>
  <c r="F1006" i="22"/>
  <c r="G1005" i="22"/>
  <c r="C1005" i="22"/>
  <c r="D1004" i="22"/>
  <c r="E1003" i="22"/>
  <c r="F1002" i="22"/>
  <c r="G1001" i="22"/>
  <c r="C1001" i="22"/>
  <c r="D1000" i="22"/>
  <c r="E999" i="22"/>
  <c r="F998" i="22"/>
  <c r="G997" i="22"/>
  <c r="C997" i="22"/>
  <c r="D996" i="22"/>
  <c r="E995" i="22"/>
  <c r="F994" i="22"/>
  <c r="G993" i="22"/>
  <c r="C993" i="22"/>
  <c r="D992" i="22"/>
  <c r="E991" i="22"/>
  <c r="F990" i="22"/>
  <c r="G989" i="22"/>
  <c r="C989" i="22"/>
  <c r="D988" i="22"/>
  <c r="E987" i="22"/>
  <c r="F986" i="22"/>
  <c r="G985" i="22"/>
  <c r="C985" i="22"/>
  <c r="D984" i="22"/>
  <c r="E983" i="22"/>
  <c r="F982" i="22"/>
  <c r="G981" i="22"/>
  <c r="C981" i="22"/>
  <c r="D980" i="22"/>
  <c r="E979" i="22"/>
  <c r="G1048" i="22"/>
  <c r="C1048" i="22"/>
  <c r="D1047" i="22"/>
  <c r="E1046" i="22"/>
  <c r="F1045" i="22"/>
  <c r="E1044" i="22"/>
  <c r="D1043" i="22"/>
  <c r="C1042" i="22"/>
  <c r="G1040" i="22"/>
  <c r="C1040" i="22"/>
  <c r="D1039" i="22"/>
  <c r="E1038" i="22"/>
  <c r="F1037" i="22"/>
  <c r="G1036" i="22"/>
  <c r="C1036" i="22"/>
  <c r="D1035" i="22"/>
  <c r="E1034" i="22"/>
  <c r="F1033" i="22"/>
  <c r="G1032" i="22"/>
  <c r="C1032" i="22"/>
  <c r="D1031" i="22"/>
  <c r="E1030" i="22"/>
  <c r="F1029" i="22"/>
  <c r="G1028" i="22"/>
  <c r="C1028" i="22"/>
  <c r="D1027" i="22"/>
  <c r="E1026" i="22"/>
  <c r="F1025" i="22"/>
  <c r="G1024" i="22"/>
  <c r="C1024" i="22"/>
  <c r="D1023" i="22"/>
  <c r="E1022" i="22"/>
  <c r="F1021" i="22"/>
  <c r="G1020" i="22"/>
  <c r="C1020" i="22"/>
  <c r="D1019" i="22"/>
  <c r="E1018" i="22"/>
  <c r="F1017" i="22"/>
  <c r="G1016" i="22"/>
  <c r="C1016" i="22"/>
  <c r="D1015" i="22"/>
  <c r="E1014" i="22"/>
  <c r="F1013" i="22"/>
  <c r="G1012" i="22"/>
  <c r="C1012" i="22"/>
  <c r="D1011" i="22"/>
  <c r="E1010" i="22"/>
  <c r="F1009" i="22"/>
  <c r="G1008" i="22"/>
  <c r="C1008" i="22"/>
  <c r="D1007" i="22"/>
  <c r="E1006" i="22"/>
  <c r="F1005" i="22"/>
  <c r="G1004" i="22"/>
  <c r="C1004" i="22"/>
  <c r="D1003" i="22"/>
  <c r="E1002" i="22"/>
  <c r="F1001" i="22"/>
  <c r="G1000" i="22"/>
  <c r="C1000" i="22"/>
  <c r="D999" i="22"/>
  <c r="E998" i="22"/>
  <c r="F997" i="22"/>
  <c r="G996" i="22"/>
  <c r="C996" i="22"/>
  <c r="D995" i="22"/>
  <c r="E994" i="22"/>
  <c r="F993" i="22"/>
  <c r="G992" i="22"/>
  <c r="C992" i="22"/>
  <c r="D991" i="22"/>
  <c r="E990" i="22"/>
  <c r="F989" i="22"/>
  <c r="G988" i="22"/>
  <c r="C988" i="22"/>
  <c r="D987" i="22"/>
  <c r="E986" i="22"/>
  <c r="F985" i="22"/>
  <c r="G984" i="22"/>
  <c r="C984" i="22"/>
  <c r="D983" i="22"/>
  <c r="E982" i="22"/>
  <c r="F981" i="22"/>
  <c r="G980" i="22"/>
  <c r="C980" i="22"/>
  <c r="D979" i="22"/>
  <c r="G448" i="22"/>
  <c r="G1122" i="22"/>
  <c r="C448" i="22"/>
  <c r="D447" i="22"/>
  <c r="E446" i="22"/>
  <c r="F445" i="22"/>
  <c r="F1119" i="22"/>
  <c r="G444" i="22"/>
  <c r="G1118" i="22"/>
  <c r="C444" i="22"/>
  <c r="D443" i="22"/>
  <c r="E442" i="22"/>
  <c r="F441" i="22"/>
  <c r="F1115" i="22"/>
  <c r="G440" i="22"/>
  <c r="G1114" i="22"/>
  <c r="C440" i="22"/>
  <c r="D439" i="22"/>
  <c r="E438" i="22"/>
  <c r="F437" i="22"/>
  <c r="F1111" i="22"/>
  <c r="G436" i="22"/>
  <c r="G1110" i="22"/>
  <c r="C436" i="22"/>
  <c r="D435" i="22"/>
  <c r="E434" i="22"/>
  <c r="F433" i="22"/>
  <c r="F1107" i="22"/>
  <c r="G432" i="22"/>
  <c r="G1106" i="22"/>
  <c r="C432" i="22"/>
  <c r="D431" i="22"/>
  <c r="E430" i="22"/>
  <c r="F429" i="22"/>
  <c r="F1103" i="22"/>
  <c r="G428" i="22"/>
  <c r="G1102" i="22"/>
  <c r="C428" i="22"/>
  <c r="D427" i="22"/>
  <c r="E426" i="22"/>
  <c r="F425" i="22"/>
  <c r="F1099" i="22"/>
  <c r="G424" i="22"/>
  <c r="G1098" i="22"/>
  <c r="C424" i="22"/>
  <c r="D423" i="22"/>
  <c r="E422" i="22"/>
  <c r="F421" i="22"/>
  <c r="F1095" i="22"/>
  <c r="G420" i="22"/>
  <c r="G1094" i="22"/>
  <c r="F448" i="22"/>
  <c r="F1122" i="22"/>
  <c r="G447" i="22"/>
  <c r="G1121" i="22"/>
  <c r="C447" i="22"/>
  <c r="D446" i="22"/>
  <c r="E445" i="22"/>
  <c r="F444" i="22"/>
  <c r="F1118" i="22"/>
  <c r="G443" i="22"/>
  <c r="G1117" i="22"/>
  <c r="C443" i="22"/>
  <c r="D442" i="22"/>
  <c r="E441" i="22"/>
  <c r="F440" i="22"/>
  <c r="F1114" i="22"/>
  <c r="G439" i="22"/>
  <c r="G1113" i="22"/>
  <c r="C439" i="22"/>
  <c r="D438" i="22"/>
  <c r="E437" i="22"/>
  <c r="F436" i="22"/>
  <c r="F1110" i="22"/>
  <c r="G435" i="22"/>
  <c r="G1109" i="22"/>
  <c r="C435" i="22"/>
  <c r="D434" i="22"/>
  <c r="E433" i="22"/>
  <c r="F432" i="22"/>
  <c r="F1106" i="22"/>
  <c r="G431" i="22"/>
  <c r="G1105" i="22"/>
  <c r="C431" i="22"/>
  <c r="D430" i="22"/>
  <c r="E429" i="22"/>
  <c r="F428" i="22"/>
  <c r="F1102" i="22"/>
  <c r="G427" i="22"/>
  <c r="G1101" i="22"/>
  <c r="C427" i="22"/>
  <c r="D426" i="22"/>
  <c r="E425" i="22"/>
  <c r="F424" i="22"/>
  <c r="F1098" i="22"/>
  <c r="G423" i="22"/>
  <c r="G1097" i="22"/>
  <c r="C423" i="22"/>
  <c r="D422" i="22"/>
  <c r="E421" i="22"/>
  <c r="F420" i="22"/>
  <c r="F1094" i="22"/>
  <c r="G419" i="22"/>
  <c r="G1093" i="22"/>
  <c r="C419" i="22"/>
  <c r="D418" i="22"/>
  <c r="E417" i="22"/>
  <c r="F416" i="22"/>
  <c r="F1090" i="22"/>
  <c r="G415" i="22"/>
  <c r="G1089" i="22"/>
  <c r="C415" i="22"/>
  <c r="D414" i="22"/>
  <c r="E413" i="22"/>
  <c r="F412" i="22"/>
  <c r="F1086" i="22"/>
  <c r="G411" i="22"/>
  <c r="G1085" i="22"/>
  <c r="C411" i="22"/>
  <c r="D410" i="22"/>
  <c r="E409" i="22"/>
  <c r="F408" i="22"/>
  <c r="F1082" i="22"/>
  <c r="G407" i="22"/>
  <c r="G1081" i="22"/>
  <c r="C407" i="22"/>
  <c r="D406" i="22"/>
  <c r="E405" i="22"/>
  <c r="F404" i="22"/>
  <c r="F1078" i="22"/>
  <c r="G403" i="22"/>
  <c r="G1077" i="22"/>
  <c r="C403" i="22"/>
  <c r="D402" i="22"/>
  <c r="E401" i="22"/>
  <c r="F400" i="22"/>
  <c r="F1074" i="22"/>
  <c r="G399" i="22"/>
  <c r="G1073" i="22"/>
  <c r="C399" i="22"/>
  <c r="D398" i="22"/>
  <c r="E397" i="22"/>
  <c r="F396" i="22"/>
  <c r="F1070" i="22"/>
  <c r="G395" i="22"/>
  <c r="G1069" i="22"/>
  <c r="C395" i="22"/>
  <c r="D394" i="22"/>
  <c r="E393" i="22"/>
  <c r="F392" i="22"/>
  <c r="F1066" i="22"/>
  <c r="G391" i="22"/>
  <c r="G1065" i="22"/>
  <c r="C391" i="22"/>
  <c r="D390" i="22"/>
  <c r="E389" i="22"/>
  <c r="F388" i="22"/>
  <c r="F1062" i="22"/>
  <c r="G387" i="22"/>
  <c r="G1061" i="22"/>
  <c r="C387" i="22"/>
  <c r="D386" i="22"/>
  <c r="E385" i="22"/>
  <c r="F384" i="22"/>
  <c r="F1058" i="22"/>
  <c r="G383" i="22"/>
  <c r="G1057" i="22"/>
  <c r="C383" i="22"/>
  <c r="D382" i="22"/>
  <c r="E381" i="22"/>
  <c r="F380" i="22"/>
  <c r="F1054" i="22"/>
  <c r="G379" i="22"/>
  <c r="C379" i="22"/>
  <c r="D298" i="22"/>
  <c r="E297" i="22"/>
  <c r="F296" i="22"/>
  <c r="G295" i="22"/>
  <c r="C295" i="22"/>
  <c r="D294" i="22"/>
  <c r="E293" i="22"/>
  <c r="F292" i="22"/>
  <c r="G291" i="22"/>
  <c r="C291" i="22"/>
  <c r="D290" i="22"/>
  <c r="E289" i="22"/>
  <c r="F288" i="22"/>
  <c r="G287" i="22"/>
  <c r="C287" i="22"/>
  <c r="D286" i="22"/>
  <c r="E285" i="22"/>
  <c r="F284" i="22"/>
  <c r="G283" i="22"/>
  <c r="C283" i="22"/>
  <c r="D282" i="22"/>
  <c r="E281" i="22"/>
  <c r="F280" i="22"/>
  <c r="G279" i="22"/>
  <c r="C279" i="22"/>
  <c r="D278" i="22"/>
  <c r="E277" i="22"/>
  <c r="F276" i="22"/>
  <c r="G275" i="22"/>
  <c r="C275" i="22"/>
  <c r="D274" i="22"/>
  <c r="E273" i="22"/>
  <c r="F272" i="22"/>
  <c r="G271" i="22"/>
  <c r="C271" i="22"/>
  <c r="D270" i="22"/>
  <c r="E269" i="22"/>
  <c r="F268" i="22"/>
  <c r="G267" i="22"/>
  <c r="C267" i="22"/>
  <c r="D266" i="22"/>
  <c r="E265" i="22"/>
  <c r="F264" i="22"/>
  <c r="G263" i="22"/>
  <c r="C263" i="22"/>
  <c r="D262" i="22"/>
  <c r="E261" i="22"/>
  <c r="F260" i="22"/>
  <c r="G259" i="22"/>
  <c r="C259" i="22"/>
  <c r="D258" i="22"/>
  <c r="E257" i="22"/>
  <c r="F256" i="22"/>
  <c r="G255" i="22"/>
  <c r="C255" i="22"/>
  <c r="D254" i="22"/>
  <c r="E253" i="22"/>
  <c r="F252" i="22"/>
  <c r="G251" i="22"/>
  <c r="C251" i="22"/>
  <c r="D250" i="22"/>
  <c r="E249" i="22"/>
  <c r="F248" i="22"/>
  <c r="G247" i="22"/>
  <c r="C247" i="22"/>
  <c r="D246" i="22"/>
  <c r="E245" i="22"/>
  <c r="F244" i="22"/>
  <c r="G243" i="22"/>
  <c r="C243" i="22"/>
  <c r="D242" i="22"/>
  <c r="E241" i="22"/>
  <c r="F240" i="22"/>
  <c r="G239" i="22"/>
  <c r="C239" i="22"/>
  <c r="D238" i="22"/>
  <c r="E237" i="22"/>
  <c r="F236" i="22"/>
  <c r="G235" i="22"/>
  <c r="C235" i="22"/>
  <c r="D234" i="22"/>
  <c r="E233" i="22"/>
  <c r="F232" i="22"/>
  <c r="G231" i="22"/>
  <c r="C231" i="22"/>
  <c r="D230" i="22"/>
  <c r="E229" i="22"/>
  <c r="F149" i="22"/>
  <c r="G148" i="22"/>
  <c r="C148" i="22"/>
  <c r="D147" i="22"/>
  <c r="E146" i="22"/>
  <c r="F145" i="22"/>
  <c r="G144" i="22"/>
  <c r="C144" i="22"/>
  <c r="D143" i="22"/>
  <c r="E142" i="22"/>
  <c r="F141" i="22"/>
  <c r="G140" i="22"/>
  <c r="C140" i="22"/>
  <c r="D139" i="22"/>
  <c r="E138" i="22"/>
  <c r="F137" i="22"/>
  <c r="G136" i="22"/>
  <c r="C136" i="22"/>
  <c r="D135" i="22"/>
  <c r="E134" i="22"/>
  <c r="F133" i="22"/>
  <c r="G132" i="22"/>
  <c r="C132" i="22"/>
  <c r="D131" i="22"/>
  <c r="E130" i="22"/>
  <c r="E448" i="22"/>
  <c r="F447" i="22"/>
  <c r="F1121" i="22"/>
  <c r="G446" i="22"/>
  <c r="G1120" i="22"/>
  <c r="C446" i="22"/>
  <c r="D445" i="22"/>
  <c r="E444" i="22"/>
  <c r="F443" i="22"/>
  <c r="F1117" i="22"/>
  <c r="G442" i="22"/>
  <c r="G1116" i="22"/>
  <c r="C442" i="22"/>
  <c r="D441" i="22"/>
  <c r="E440" i="22"/>
  <c r="F439" i="22"/>
  <c r="F1113" i="22"/>
  <c r="G438" i="22"/>
  <c r="G1112" i="22"/>
  <c r="C438" i="22"/>
  <c r="D437" i="22"/>
  <c r="E436" i="22"/>
  <c r="F435" i="22"/>
  <c r="F1109" i="22"/>
  <c r="G434" i="22"/>
  <c r="G1108" i="22"/>
  <c r="C434" i="22"/>
  <c r="D433" i="22"/>
  <c r="E432" i="22"/>
  <c r="F431" i="22"/>
  <c r="F1105" i="22"/>
  <c r="G430" i="22"/>
  <c r="G1104" i="22"/>
  <c r="C430" i="22"/>
  <c r="D429" i="22"/>
  <c r="E428" i="22"/>
  <c r="F427" i="22"/>
  <c r="F1101" i="22"/>
  <c r="G426" i="22"/>
  <c r="G1100" i="22"/>
  <c r="C426" i="22"/>
  <c r="D425" i="22"/>
  <c r="E424" i="22"/>
  <c r="F423" i="22"/>
  <c r="F1097" i="22"/>
  <c r="G422" i="22"/>
  <c r="G1096" i="22"/>
  <c r="C422" i="22"/>
  <c r="D421" i="22"/>
  <c r="E420" i="22"/>
  <c r="F419" i="22"/>
  <c r="F1093" i="22"/>
  <c r="G418" i="22"/>
  <c r="G1092" i="22"/>
  <c r="C418" i="22"/>
  <c r="D417" i="22"/>
  <c r="E416" i="22"/>
  <c r="F415" i="22"/>
  <c r="F1089" i="22"/>
  <c r="G414" i="22"/>
  <c r="G1088" i="22"/>
  <c r="C414" i="22"/>
  <c r="D413" i="22"/>
  <c r="E412" i="22"/>
  <c r="F411" i="22"/>
  <c r="F1085" i="22"/>
  <c r="G410" i="22"/>
  <c r="G1084" i="22"/>
  <c r="C410" i="22"/>
  <c r="D409" i="22"/>
  <c r="E408" i="22"/>
  <c r="F407" i="22"/>
  <c r="F1081" i="22"/>
  <c r="G406" i="22"/>
  <c r="G1080" i="22"/>
  <c r="C406" i="22"/>
  <c r="D405" i="22"/>
  <c r="E404" i="22"/>
  <c r="F403" i="22"/>
  <c r="F1077" i="22"/>
  <c r="G402" i="22"/>
  <c r="G1076" i="22"/>
  <c r="C402" i="22"/>
  <c r="D401" i="22"/>
  <c r="E400" i="22"/>
  <c r="F399" i="22"/>
  <c r="F1073" i="22"/>
  <c r="G398" i="22"/>
  <c r="G1072" i="22"/>
  <c r="C398" i="22"/>
  <c r="D397" i="22"/>
  <c r="E396" i="22"/>
  <c r="F395" i="22"/>
  <c r="F1069" i="22"/>
  <c r="G394" i="22"/>
  <c r="G1068" i="22"/>
  <c r="C394" i="22"/>
  <c r="D393" i="22"/>
  <c r="E392" i="22"/>
  <c r="F391" i="22"/>
  <c r="F1065" i="22"/>
  <c r="G390" i="22"/>
  <c r="G1064" i="22"/>
  <c r="C390" i="22"/>
  <c r="D389" i="22"/>
  <c r="E388" i="22"/>
  <c r="F387" i="22"/>
  <c r="F1061" i="22"/>
  <c r="G386" i="22"/>
  <c r="G1060" i="22"/>
  <c r="C386" i="22"/>
  <c r="D385" i="22"/>
  <c r="E384" i="22"/>
  <c r="F383" i="22"/>
  <c r="F1057" i="22"/>
  <c r="G382" i="22"/>
  <c r="G1056" i="22"/>
  <c r="C382" i="22"/>
  <c r="D381" i="22"/>
  <c r="E380" i="22"/>
  <c r="F379" i="22"/>
  <c r="G298" i="22"/>
  <c r="C298" i="22"/>
  <c r="D297" i="22"/>
  <c r="E296" i="22"/>
  <c r="F295" i="22"/>
  <c r="G294" i="22"/>
  <c r="C294" i="22"/>
  <c r="D293" i="22"/>
  <c r="E292" i="22"/>
  <c r="F291" i="22"/>
  <c r="G290" i="22"/>
  <c r="C290" i="22"/>
  <c r="D289" i="22"/>
  <c r="E288" i="22"/>
  <c r="F287" i="22"/>
  <c r="G286" i="22"/>
  <c r="C286" i="22"/>
  <c r="D285" i="22"/>
  <c r="E284" i="22"/>
  <c r="F283" i="22"/>
  <c r="G282" i="22"/>
  <c r="C282" i="22"/>
  <c r="D281" i="22"/>
  <c r="E280" i="22"/>
  <c r="F279" i="22"/>
  <c r="G278" i="22"/>
  <c r="C278" i="22"/>
  <c r="D277" i="22"/>
  <c r="E276" i="22"/>
  <c r="F275" i="22"/>
  <c r="G274" i="22"/>
  <c r="C274" i="22"/>
  <c r="D273" i="22"/>
  <c r="E272" i="22"/>
  <c r="F271" i="22"/>
  <c r="G270" i="22"/>
  <c r="C270" i="22"/>
  <c r="D269" i="22"/>
  <c r="E268" i="22"/>
  <c r="F267" i="22"/>
  <c r="G266" i="22"/>
  <c r="C266" i="22"/>
  <c r="D265" i="22"/>
  <c r="E264" i="22"/>
  <c r="F263" i="22"/>
  <c r="G262" i="22"/>
  <c r="C262" i="22"/>
  <c r="D261" i="22"/>
  <c r="E260" i="22"/>
  <c r="F259" i="22"/>
  <c r="G258" i="22"/>
  <c r="C258" i="22"/>
  <c r="D257" i="22"/>
  <c r="E256" i="22"/>
  <c r="F255" i="22"/>
  <c r="G254" i="22"/>
  <c r="C254" i="22"/>
  <c r="D253" i="22"/>
  <c r="E252" i="22"/>
  <c r="F251" i="22"/>
  <c r="G250" i="22"/>
  <c r="C250" i="22"/>
  <c r="D249" i="22"/>
  <c r="E248" i="22"/>
  <c r="F247" i="22"/>
  <c r="G246" i="22"/>
  <c r="C246" i="22"/>
  <c r="D245" i="22"/>
  <c r="E244" i="22"/>
  <c r="F243" i="22"/>
  <c r="G242" i="22"/>
  <c r="C242" i="22"/>
  <c r="D241" i="22"/>
  <c r="E240" i="22"/>
  <c r="F239" i="22"/>
  <c r="G238" i="22"/>
  <c r="C238" i="22"/>
  <c r="D237" i="22"/>
  <c r="E236" i="22"/>
  <c r="F235" i="22"/>
  <c r="G234" i="22"/>
  <c r="C234" i="22"/>
  <c r="D233" i="22"/>
  <c r="E232" i="22"/>
  <c r="F231" i="22"/>
  <c r="G230" i="22"/>
  <c r="C230" i="22"/>
  <c r="D229" i="22"/>
  <c r="E149" i="22"/>
  <c r="F148" i="22"/>
  <c r="G147" i="22"/>
  <c r="C147" i="22"/>
  <c r="D146" i="22"/>
  <c r="E145" i="22"/>
  <c r="F144" i="22"/>
  <c r="G143" i="22"/>
  <c r="C143" i="22"/>
  <c r="D142" i="22"/>
  <c r="E141" i="22"/>
  <c r="F140" i="22"/>
  <c r="G139" i="22"/>
  <c r="C139" i="22"/>
  <c r="D138" i="22"/>
  <c r="E137" i="22"/>
  <c r="F136" i="22"/>
  <c r="G135" i="22"/>
  <c r="C135" i="22"/>
  <c r="D134" i="22"/>
  <c r="E133" i="22"/>
  <c r="F132" i="22"/>
  <c r="G131" i="22"/>
  <c r="C131" i="22"/>
  <c r="D130" i="22"/>
  <c r="E129" i="22"/>
  <c r="D448" i="22"/>
  <c r="E447" i="22"/>
  <c r="F446" i="22"/>
  <c r="F1120" i="22"/>
  <c r="G445" i="22"/>
  <c r="G1119" i="22"/>
  <c r="C445" i="22"/>
  <c r="D444" i="22"/>
  <c r="E443" i="22"/>
  <c r="F442" i="22"/>
  <c r="F1116" i="22"/>
  <c r="G441" i="22"/>
  <c r="G1115" i="22"/>
  <c r="C441" i="22"/>
  <c r="D440" i="22"/>
  <c r="E439" i="22"/>
  <c r="F438" i="22"/>
  <c r="F1112" i="22"/>
  <c r="G437" i="22"/>
  <c r="G1111" i="22"/>
  <c r="C437" i="22"/>
  <c r="D436" i="22"/>
  <c r="E435" i="22"/>
  <c r="F434" i="22"/>
  <c r="F1108" i="22"/>
  <c r="G433" i="22"/>
  <c r="G1107" i="22"/>
  <c r="C433" i="22"/>
  <c r="D432" i="22"/>
  <c r="E431" i="22"/>
  <c r="F430" i="22"/>
  <c r="F1104" i="22"/>
  <c r="G429" i="22"/>
  <c r="G1103" i="22"/>
  <c r="C429" i="22"/>
  <c r="D428" i="22"/>
  <c r="E427" i="22"/>
  <c r="F426" i="22"/>
  <c r="F1100" i="22"/>
  <c r="G425" i="22"/>
  <c r="G1099" i="22"/>
  <c r="C425" i="22"/>
  <c r="D424" i="22"/>
  <c r="D80" i="22"/>
  <c r="C81" i="22"/>
  <c r="G81" i="22"/>
  <c r="F82" i="22"/>
  <c r="E83" i="22"/>
  <c r="D84" i="22"/>
  <c r="C85" i="22"/>
  <c r="G85" i="22"/>
  <c r="F86" i="22"/>
  <c r="E87" i="22"/>
  <c r="D88" i="22"/>
  <c r="C89" i="22"/>
  <c r="G89" i="22"/>
  <c r="F90" i="22"/>
  <c r="E91" i="22"/>
  <c r="D92" i="22"/>
  <c r="C93" i="22"/>
  <c r="G93" i="22"/>
  <c r="F94" i="22"/>
  <c r="E95" i="22"/>
  <c r="D96" i="22"/>
  <c r="C97" i="22"/>
  <c r="G97" i="22"/>
  <c r="F98" i="22"/>
  <c r="E99" i="22"/>
  <c r="D100" i="22"/>
  <c r="C101" i="22"/>
  <c r="G101" i="22"/>
  <c r="F102" i="22"/>
  <c r="E103" i="22"/>
  <c r="D104" i="22"/>
  <c r="C105" i="22"/>
  <c r="G105" i="22"/>
  <c r="F106" i="22"/>
  <c r="E107" i="22"/>
  <c r="D108" i="22"/>
  <c r="C109" i="22"/>
  <c r="G109" i="22"/>
  <c r="F110" i="22"/>
  <c r="E111" i="22"/>
  <c r="D112" i="22"/>
  <c r="C113" i="22"/>
  <c r="G113" i="22"/>
  <c r="F114" i="22"/>
  <c r="E115" i="22"/>
  <c r="D116" i="22"/>
  <c r="C117" i="22"/>
  <c r="G117" i="22"/>
  <c r="F118" i="22"/>
  <c r="E119" i="22"/>
  <c r="D120" i="22"/>
  <c r="C121" i="22"/>
  <c r="G121" i="22"/>
  <c r="F122" i="22"/>
  <c r="E123" i="22"/>
  <c r="D124" i="22"/>
  <c r="C125" i="22"/>
  <c r="G125" i="22"/>
  <c r="F126" i="22"/>
  <c r="E127" i="22"/>
  <c r="D128" i="22"/>
  <c r="C129" i="22"/>
  <c r="C130" i="22"/>
  <c r="F131" i="22"/>
  <c r="D133" i="22"/>
  <c r="G134" i="22"/>
  <c r="E136" i="22"/>
  <c r="C138" i="22"/>
  <c r="F139" i="22"/>
  <c r="D141" i="22"/>
  <c r="G142" i="22"/>
  <c r="E144" i="22"/>
  <c r="C146" i="22"/>
  <c r="F147" i="22"/>
  <c r="D149" i="22"/>
  <c r="G229" i="22"/>
  <c r="E231" i="22"/>
  <c r="C233" i="22"/>
  <c r="F234" i="22"/>
  <c r="D236" i="22"/>
  <c r="G237" i="22"/>
  <c r="E239" i="22"/>
  <c r="C241" i="22"/>
  <c r="F242" i="22"/>
  <c r="D244" i="22"/>
  <c r="G245" i="22"/>
  <c r="E247" i="22"/>
  <c r="C249" i="22"/>
  <c r="F250" i="22"/>
  <c r="D252" i="22"/>
  <c r="G253" i="22"/>
  <c r="E255" i="22"/>
  <c r="C257" i="22"/>
  <c r="F258" i="22"/>
  <c r="D260" i="22"/>
  <c r="G261" i="22"/>
  <c r="E263" i="22"/>
  <c r="C265" i="22"/>
  <c r="F266" i="22"/>
  <c r="D268" i="22"/>
  <c r="G269" i="22"/>
  <c r="E271" i="22"/>
  <c r="C273" i="22"/>
  <c r="F274" i="22"/>
  <c r="D276" i="22"/>
  <c r="G277" i="22"/>
  <c r="E279" i="22"/>
  <c r="C281" i="22"/>
  <c r="F282" i="22"/>
  <c r="D284" i="22"/>
  <c r="G285" i="22"/>
  <c r="E287" i="22"/>
  <c r="C289" i="22"/>
  <c r="F290" i="22"/>
  <c r="D292" i="22"/>
  <c r="G293" i="22"/>
  <c r="E295" i="22"/>
  <c r="C297" i="22"/>
  <c r="F298" i="22"/>
  <c r="D380" i="22"/>
  <c r="G381" i="22"/>
  <c r="G1055" i="22"/>
  <c r="E383" i="22"/>
  <c r="C385" i="22"/>
  <c r="F386" i="22"/>
  <c r="F1060" i="22"/>
  <c r="D388" i="22"/>
  <c r="G389" i="22"/>
  <c r="G1063" i="22"/>
  <c r="E391" i="22"/>
  <c r="C393" i="22"/>
  <c r="F394" i="22"/>
  <c r="F1068" i="22"/>
  <c r="D396" i="22"/>
  <c r="G397" i="22"/>
  <c r="G1071" i="22"/>
  <c r="E399" i="22"/>
  <c r="C401" i="22"/>
  <c r="F402" i="22"/>
  <c r="F1076" i="22"/>
  <c r="D404" i="22"/>
  <c r="G405" i="22"/>
  <c r="G1079" i="22"/>
  <c r="E407" i="22"/>
  <c r="C409" i="22"/>
  <c r="F410" i="22"/>
  <c r="F1084" i="22"/>
  <c r="D412" i="22"/>
  <c r="G413" i="22"/>
  <c r="G1087" i="22"/>
  <c r="E415" i="22"/>
  <c r="C417" i="22"/>
  <c r="F418" i="22"/>
  <c r="F1092" i="22"/>
  <c r="D420" i="22"/>
  <c r="E423" i="22"/>
  <c r="C25" i="15"/>
  <c r="O372" i="4"/>
  <c r="C372" i="4"/>
  <c r="P372" i="4"/>
  <c r="D372" i="4"/>
  <c r="Q372" i="4"/>
  <c r="E372" i="4"/>
  <c r="R372" i="4"/>
  <c r="F372" i="4"/>
  <c r="S372" i="4"/>
  <c r="G372" i="4"/>
  <c r="O373" i="4"/>
  <c r="C373" i="4"/>
  <c r="P373" i="4"/>
  <c r="D373" i="4"/>
  <c r="Q373" i="4"/>
  <c r="E373" i="4"/>
  <c r="R373" i="4"/>
  <c r="F373" i="4"/>
  <c r="S373" i="4"/>
  <c r="G373" i="4"/>
  <c r="O374" i="4"/>
  <c r="C374" i="4"/>
  <c r="P374" i="4"/>
  <c r="D374" i="4"/>
  <c r="Q374" i="4"/>
  <c r="E374" i="4"/>
  <c r="R374" i="4"/>
  <c r="F374" i="4"/>
  <c r="S374" i="4"/>
  <c r="G374" i="4"/>
  <c r="P305" i="4"/>
  <c r="D305" i="4"/>
  <c r="Q305" i="4"/>
  <c r="E305" i="4"/>
  <c r="R305" i="4"/>
  <c r="F305" i="4"/>
  <c r="S305" i="4"/>
  <c r="G305" i="4"/>
  <c r="O306" i="4"/>
  <c r="C306" i="4"/>
  <c r="P306" i="4"/>
  <c r="D306" i="4"/>
  <c r="Q306" i="4"/>
  <c r="E306" i="4"/>
  <c r="R306" i="4"/>
  <c r="F306" i="4"/>
  <c r="S306" i="4"/>
  <c r="G306" i="4"/>
  <c r="O307" i="4"/>
  <c r="C307" i="4"/>
  <c r="P307" i="4"/>
  <c r="D307" i="4"/>
  <c r="Q307" i="4"/>
  <c r="E307" i="4"/>
  <c r="R307" i="4"/>
  <c r="F307" i="4"/>
  <c r="S307" i="4"/>
  <c r="G307" i="4"/>
  <c r="O308" i="4"/>
  <c r="C308" i="4"/>
  <c r="P308" i="4"/>
  <c r="D308" i="4"/>
  <c r="Q308" i="4"/>
  <c r="E308" i="4"/>
  <c r="R308" i="4"/>
  <c r="F308" i="4"/>
  <c r="S308" i="4"/>
  <c r="G308" i="4"/>
  <c r="O309" i="4"/>
  <c r="C309" i="4"/>
  <c r="P309" i="4"/>
  <c r="D309" i="4"/>
  <c r="Q309" i="4"/>
  <c r="E309" i="4"/>
  <c r="R309" i="4"/>
  <c r="F309" i="4"/>
  <c r="S309" i="4"/>
  <c r="G309" i="4"/>
  <c r="O310" i="4"/>
  <c r="C310" i="4"/>
  <c r="P310" i="4"/>
  <c r="D310" i="4"/>
  <c r="Q310" i="4"/>
  <c r="E310" i="4"/>
  <c r="R310" i="4"/>
  <c r="F310" i="4"/>
  <c r="S310" i="4"/>
  <c r="G310" i="4"/>
  <c r="O311" i="4"/>
  <c r="C311" i="4"/>
  <c r="P311" i="4"/>
  <c r="D311" i="4"/>
  <c r="Q311" i="4"/>
  <c r="E311" i="4"/>
  <c r="R311" i="4"/>
  <c r="F311" i="4"/>
  <c r="S311" i="4"/>
  <c r="G311" i="4"/>
  <c r="O312" i="4"/>
  <c r="C312" i="4"/>
  <c r="P312" i="4"/>
  <c r="D312" i="4"/>
  <c r="Q312" i="4"/>
  <c r="E312" i="4"/>
  <c r="R312" i="4"/>
  <c r="F312" i="4"/>
  <c r="S312" i="4"/>
  <c r="G312" i="4"/>
  <c r="O313" i="4"/>
  <c r="C313" i="4"/>
  <c r="P313" i="4"/>
  <c r="D313" i="4"/>
  <c r="Q313" i="4"/>
  <c r="E313" i="4"/>
  <c r="R313" i="4"/>
  <c r="F313" i="4"/>
  <c r="S313" i="4"/>
  <c r="G313" i="4"/>
  <c r="O314" i="4"/>
  <c r="C314" i="4"/>
  <c r="P314" i="4"/>
  <c r="D314" i="4"/>
  <c r="Q314" i="4"/>
  <c r="E314" i="4"/>
  <c r="R314" i="4"/>
  <c r="F314" i="4"/>
  <c r="S314" i="4"/>
  <c r="G314" i="4"/>
  <c r="O315" i="4"/>
  <c r="C315" i="4"/>
  <c r="P315" i="4"/>
  <c r="D315" i="4"/>
  <c r="Q315" i="4"/>
  <c r="E315" i="4"/>
  <c r="R315" i="4"/>
  <c r="F315" i="4"/>
  <c r="S315" i="4"/>
  <c r="G315" i="4"/>
  <c r="O316" i="4"/>
  <c r="C316" i="4"/>
  <c r="P316" i="4"/>
  <c r="D316" i="4"/>
  <c r="Q316" i="4"/>
  <c r="E316" i="4"/>
  <c r="R316" i="4"/>
  <c r="F316" i="4"/>
  <c r="S316" i="4"/>
  <c r="G316" i="4"/>
  <c r="O317" i="4"/>
  <c r="C317" i="4"/>
  <c r="P317" i="4"/>
  <c r="D317" i="4"/>
  <c r="Q317" i="4"/>
  <c r="E317" i="4"/>
  <c r="R317" i="4"/>
  <c r="F317" i="4"/>
  <c r="S317" i="4"/>
  <c r="G317" i="4"/>
  <c r="O318" i="4"/>
  <c r="C318" i="4"/>
  <c r="P318" i="4"/>
  <c r="D318" i="4"/>
  <c r="Q318" i="4"/>
  <c r="E318" i="4"/>
  <c r="R318" i="4"/>
  <c r="F318" i="4"/>
  <c r="S318" i="4"/>
  <c r="G318" i="4"/>
  <c r="O319" i="4"/>
  <c r="C319" i="4"/>
  <c r="P319" i="4"/>
  <c r="D319" i="4"/>
  <c r="Q319" i="4"/>
  <c r="E319" i="4"/>
  <c r="R319" i="4"/>
  <c r="F319" i="4"/>
  <c r="S319" i="4"/>
  <c r="G319" i="4"/>
  <c r="O320" i="4"/>
  <c r="C320" i="4"/>
  <c r="P320" i="4"/>
  <c r="D320" i="4"/>
  <c r="Q320" i="4"/>
  <c r="E320" i="4"/>
  <c r="R320" i="4"/>
  <c r="F320" i="4"/>
  <c r="S320" i="4"/>
  <c r="G320" i="4"/>
  <c r="O321" i="4"/>
  <c r="C321" i="4"/>
  <c r="P321" i="4"/>
  <c r="D321" i="4"/>
  <c r="Q321" i="4"/>
  <c r="E321" i="4"/>
  <c r="R321" i="4"/>
  <c r="F321" i="4"/>
  <c r="S321" i="4"/>
  <c r="G321" i="4"/>
  <c r="O322" i="4"/>
  <c r="C322" i="4"/>
  <c r="P322" i="4"/>
  <c r="D322" i="4"/>
  <c r="Q322" i="4"/>
  <c r="E322" i="4"/>
  <c r="R322" i="4"/>
  <c r="F322" i="4"/>
  <c r="S322" i="4"/>
  <c r="G322" i="4"/>
  <c r="O323" i="4"/>
  <c r="C323" i="4"/>
  <c r="P323" i="4"/>
  <c r="D323" i="4"/>
  <c r="Q323" i="4"/>
  <c r="E323" i="4"/>
  <c r="R323" i="4"/>
  <c r="F323" i="4"/>
  <c r="S323" i="4"/>
  <c r="G323" i="4"/>
  <c r="O324" i="4"/>
  <c r="C324" i="4"/>
  <c r="P324" i="4"/>
  <c r="D324" i="4"/>
  <c r="Q324" i="4"/>
  <c r="E324" i="4"/>
  <c r="R324" i="4"/>
  <c r="F324" i="4"/>
  <c r="S324" i="4"/>
  <c r="G324" i="4"/>
  <c r="O325" i="4"/>
  <c r="C325" i="4"/>
  <c r="P325" i="4"/>
  <c r="D325" i="4"/>
  <c r="Q325" i="4"/>
  <c r="E325" i="4"/>
  <c r="R325" i="4"/>
  <c r="F325" i="4"/>
  <c r="S325" i="4"/>
  <c r="G325" i="4"/>
  <c r="O326" i="4"/>
  <c r="C326" i="4"/>
  <c r="P326" i="4"/>
  <c r="D326" i="4"/>
  <c r="Q326" i="4"/>
  <c r="E326" i="4"/>
  <c r="R326" i="4"/>
  <c r="F326" i="4"/>
  <c r="S326" i="4"/>
  <c r="G326" i="4"/>
  <c r="O327" i="4"/>
  <c r="C327" i="4"/>
  <c r="P327" i="4"/>
  <c r="D327" i="4"/>
  <c r="Q327" i="4"/>
  <c r="E327" i="4"/>
  <c r="R327" i="4"/>
  <c r="F327" i="4"/>
  <c r="S327" i="4"/>
  <c r="G327" i="4"/>
  <c r="O328" i="4"/>
  <c r="C328" i="4"/>
  <c r="P328" i="4"/>
  <c r="D328" i="4"/>
  <c r="Q328" i="4"/>
  <c r="E328" i="4"/>
  <c r="R328" i="4"/>
  <c r="F328" i="4"/>
  <c r="S328" i="4"/>
  <c r="G328" i="4"/>
  <c r="O329" i="4"/>
  <c r="C329" i="4"/>
  <c r="P329" i="4"/>
  <c r="D329" i="4"/>
  <c r="Q329" i="4"/>
  <c r="E329" i="4"/>
  <c r="R329" i="4"/>
  <c r="F329" i="4"/>
  <c r="S329" i="4"/>
  <c r="G329" i="4"/>
  <c r="O330" i="4"/>
  <c r="C330" i="4"/>
  <c r="P330" i="4"/>
  <c r="D330" i="4"/>
  <c r="Q330" i="4"/>
  <c r="E330" i="4"/>
  <c r="R330" i="4"/>
  <c r="F330" i="4"/>
  <c r="S330" i="4"/>
  <c r="G330" i="4"/>
  <c r="O331" i="4"/>
  <c r="C331" i="4"/>
  <c r="P331" i="4"/>
  <c r="D331" i="4"/>
  <c r="Q331" i="4"/>
  <c r="E331" i="4"/>
  <c r="R331" i="4"/>
  <c r="F331" i="4"/>
  <c r="S331" i="4"/>
  <c r="G331" i="4"/>
  <c r="O332" i="4"/>
  <c r="C332" i="4"/>
  <c r="P332" i="4"/>
  <c r="D332" i="4"/>
  <c r="Q332" i="4"/>
  <c r="E332" i="4"/>
  <c r="R332" i="4"/>
  <c r="F332" i="4"/>
  <c r="S332" i="4"/>
  <c r="G332" i="4"/>
  <c r="O333" i="4"/>
  <c r="C333" i="4"/>
  <c r="P333" i="4"/>
  <c r="D333" i="4"/>
  <c r="Q333" i="4"/>
  <c r="E333" i="4"/>
  <c r="R333" i="4"/>
  <c r="F333" i="4"/>
  <c r="S333" i="4"/>
  <c r="G333" i="4"/>
  <c r="O334" i="4"/>
  <c r="C334" i="4"/>
  <c r="P334" i="4"/>
  <c r="D334" i="4"/>
  <c r="Q334" i="4"/>
  <c r="E334" i="4"/>
  <c r="R334" i="4"/>
  <c r="F334" i="4"/>
  <c r="S334" i="4"/>
  <c r="G334" i="4"/>
  <c r="O335" i="4"/>
  <c r="C335" i="4"/>
  <c r="P335" i="4"/>
  <c r="D335" i="4"/>
  <c r="Q335" i="4"/>
  <c r="E335" i="4"/>
  <c r="R335" i="4"/>
  <c r="F335" i="4"/>
  <c r="S335" i="4"/>
  <c r="G335" i="4"/>
  <c r="O336" i="4"/>
  <c r="C336" i="4"/>
  <c r="P336" i="4"/>
  <c r="D336" i="4"/>
  <c r="Q336" i="4"/>
  <c r="E336" i="4"/>
  <c r="R336" i="4"/>
  <c r="F336" i="4"/>
  <c r="S336" i="4"/>
  <c r="G336" i="4"/>
  <c r="O337" i="4"/>
  <c r="C337" i="4"/>
  <c r="P337" i="4"/>
  <c r="D337" i="4"/>
  <c r="Q337" i="4"/>
  <c r="E337" i="4"/>
  <c r="R337" i="4"/>
  <c r="F337" i="4"/>
  <c r="S337" i="4"/>
  <c r="G337" i="4"/>
  <c r="O338" i="4"/>
  <c r="C338" i="4"/>
  <c r="P338" i="4"/>
  <c r="D338" i="4"/>
  <c r="Q338" i="4"/>
  <c r="E338" i="4"/>
  <c r="R338" i="4"/>
  <c r="F338" i="4"/>
  <c r="S338" i="4"/>
  <c r="G338" i="4"/>
  <c r="O339" i="4"/>
  <c r="C339" i="4"/>
  <c r="P339" i="4"/>
  <c r="D339" i="4"/>
  <c r="Q339" i="4"/>
  <c r="E339" i="4"/>
  <c r="R339" i="4"/>
  <c r="F339" i="4"/>
  <c r="S339" i="4"/>
  <c r="G339" i="4"/>
  <c r="O340" i="4"/>
  <c r="C340" i="4"/>
  <c r="P340" i="4"/>
  <c r="D340" i="4"/>
  <c r="Q340" i="4"/>
  <c r="E340" i="4"/>
  <c r="R340" i="4"/>
  <c r="F340" i="4"/>
  <c r="S340" i="4"/>
  <c r="G340" i="4"/>
  <c r="O341" i="4"/>
  <c r="C341" i="4"/>
  <c r="P341" i="4"/>
  <c r="D341" i="4"/>
  <c r="Q341" i="4"/>
  <c r="E341" i="4"/>
  <c r="R341" i="4"/>
  <c r="F341" i="4"/>
  <c r="S341" i="4"/>
  <c r="G341" i="4"/>
  <c r="O342" i="4"/>
  <c r="C342" i="4"/>
  <c r="P342" i="4"/>
  <c r="D342" i="4"/>
  <c r="Q342" i="4"/>
  <c r="E342" i="4"/>
  <c r="R342" i="4"/>
  <c r="F342" i="4"/>
  <c r="S342" i="4"/>
  <c r="G342" i="4"/>
  <c r="O343" i="4"/>
  <c r="C343" i="4"/>
  <c r="P343" i="4"/>
  <c r="D343" i="4"/>
  <c r="Q343" i="4"/>
  <c r="E343" i="4"/>
  <c r="R343" i="4"/>
  <c r="F343" i="4"/>
  <c r="S343" i="4"/>
  <c r="G343" i="4"/>
  <c r="O344" i="4"/>
  <c r="C344" i="4"/>
  <c r="P344" i="4"/>
  <c r="D344" i="4"/>
  <c r="Q344" i="4"/>
  <c r="E344" i="4"/>
  <c r="R344" i="4"/>
  <c r="F344" i="4"/>
  <c r="S344" i="4"/>
  <c r="G344" i="4"/>
  <c r="O345" i="4"/>
  <c r="C345" i="4"/>
  <c r="P345" i="4"/>
  <c r="D345" i="4"/>
  <c r="Q345" i="4"/>
  <c r="E345" i="4"/>
  <c r="R345" i="4"/>
  <c r="F345" i="4"/>
  <c r="S345" i="4"/>
  <c r="G345" i="4"/>
  <c r="O346" i="4"/>
  <c r="C346" i="4"/>
  <c r="P346" i="4"/>
  <c r="D346" i="4"/>
  <c r="Q346" i="4"/>
  <c r="E346" i="4"/>
  <c r="R346" i="4"/>
  <c r="F346" i="4"/>
  <c r="S346" i="4"/>
  <c r="G346" i="4"/>
  <c r="O347" i="4"/>
  <c r="C347" i="4"/>
  <c r="P347" i="4"/>
  <c r="D347" i="4"/>
  <c r="Q347" i="4"/>
  <c r="E347" i="4"/>
  <c r="R347" i="4"/>
  <c r="F347" i="4"/>
  <c r="S347" i="4"/>
  <c r="G347" i="4"/>
  <c r="O348" i="4"/>
  <c r="C348" i="4"/>
  <c r="P348" i="4"/>
  <c r="D348" i="4"/>
  <c r="Q348" i="4"/>
  <c r="E348" i="4"/>
  <c r="R348" i="4"/>
  <c r="F348" i="4"/>
  <c r="S348" i="4"/>
  <c r="G348" i="4"/>
  <c r="O349" i="4"/>
  <c r="C349" i="4"/>
  <c r="P349" i="4"/>
  <c r="D349" i="4"/>
  <c r="Q349" i="4"/>
  <c r="E349" i="4"/>
  <c r="R349" i="4"/>
  <c r="F349" i="4"/>
  <c r="S349" i="4"/>
  <c r="G349" i="4"/>
  <c r="O350" i="4"/>
  <c r="C350" i="4"/>
  <c r="P350" i="4"/>
  <c r="D350" i="4"/>
  <c r="Q350" i="4"/>
  <c r="E350" i="4"/>
  <c r="R350" i="4"/>
  <c r="F350" i="4"/>
  <c r="S350" i="4"/>
  <c r="G350" i="4"/>
  <c r="O351" i="4"/>
  <c r="C351" i="4"/>
  <c r="P351" i="4"/>
  <c r="D351" i="4"/>
  <c r="Q351" i="4"/>
  <c r="E351" i="4"/>
  <c r="R351" i="4"/>
  <c r="F351" i="4"/>
  <c r="S351" i="4"/>
  <c r="G351" i="4"/>
  <c r="O352" i="4"/>
  <c r="C352" i="4"/>
  <c r="P352" i="4"/>
  <c r="D352" i="4"/>
  <c r="Q352" i="4"/>
  <c r="E352" i="4"/>
  <c r="R352" i="4"/>
  <c r="F352" i="4"/>
  <c r="S352" i="4"/>
  <c r="G352" i="4"/>
  <c r="O353" i="4"/>
  <c r="C353" i="4"/>
  <c r="P353" i="4"/>
  <c r="D353" i="4"/>
  <c r="Q353" i="4"/>
  <c r="E353" i="4"/>
  <c r="R353" i="4"/>
  <c r="F353" i="4"/>
  <c r="S353" i="4"/>
  <c r="G353" i="4"/>
  <c r="O354" i="4"/>
  <c r="C354" i="4"/>
  <c r="P354" i="4"/>
  <c r="D354" i="4"/>
  <c r="Q354" i="4"/>
  <c r="E354" i="4"/>
  <c r="R354" i="4"/>
  <c r="F354" i="4"/>
  <c r="S354" i="4"/>
  <c r="G354" i="4"/>
  <c r="O355" i="4"/>
  <c r="C355" i="4"/>
  <c r="P355" i="4"/>
  <c r="D355" i="4"/>
  <c r="Q355" i="4"/>
  <c r="E355" i="4"/>
  <c r="R355" i="4"/>
  <c r="F355" i="4"/>
  <c r="S355" i="4"/>
  <c r="G355" i="4"/>
  <c r="O356" i="4"/>
  <c r="C356" i="4"/>
  <c r="P356" i="4"/>
  <c r="D356" i="4"/>
  <c r="Q356" i="4"/>
  <c r="E356" i="4"/>
  <c r="R356" i="4"/>
  <c r="F356" i="4"/>
  <c r="S356" i="4"/>
  <c r="G356" i="4"/>
  <c r="O357" i="4"/>
  <c r="C357" i="4"/>
  <c r="P357" i="4"/>
  <c r="D357" i="4"/>
  <c r="Q357" i="4"/>
  <c r="E357" i="4"/>
  <c r="R357" i="4"/>
  <c r="F357" i="4"/>
  <c r="S357" i="4"/>
  <c r="G357" i="4"/>
  <c r="O358" i="4"/>
  <c r="C358" i="4"/>
  <c r="P358" i="4"/>
  <c r="D358" i="4"/>
  <c r="Q358" i="4"/>
  <c r="E358" i="4"/>
  <c r="R358" i="4"/>
  <c r="F358" i="4"/>
  <c r="S358" i="4"/>
  <c r="G358" i="4"/>
  <c r="O359" i="4"/>
  <c r="C359" i="4"/>
  <c r="P359" i="4"/>
  <c r="D359" i="4"/>
  <c r="Q359" i="4"/>
  <c r="E359" i="4"/>
  <c r="R359" i="4"/>
  <c r="F359" i="4"/>
  <c r="S359" i="4"/>
  <c r="G359" i="4"/>
  <c r="O360" i="4"/>
  <c r="C360" i="4"/>
  <c r="P360" i="4"/>
  <c r="D360" i="4"/>
  <c r="Q360" i="4"/>
  <c r="E360" i="4"/>
  <c r="R360" i="4"/>
  <c r="F360" i="4"/>
  <c r="S360" i="4"/>
  <c r="G360" i="4"/>
  <c r="O361" i="4"/>
  <c r="C361" i="4"/>
  <c r="P361" i="4"/>
  <c r="D361" i="4"/>
  <c r="Q361" i="4"/>
  <c r="E361" i="4"/>
  <c r="R361" i="4"/>
  <c r="F361" i="4"/>
  <c r="S361" i="4"/>
  <c r="G361" i="4"/>
  <c r="O362" i="4"/>
  <c r="C362" i="4"/>
  <c r="P362" i="4"/>
  <c r="D362" i="4"/>
  <c r="Q362" i="4"/>
  <c r="E362" i="4"/>
  <c r="R362" i="4"/>
  <c r="F362" i="4"/>
  <c r="S362" i="4"/>
  <c r="G362" i="4"/>
  <c r="O363" i="4"/>
  <c r="C363" i="4"/>
  <c r="P363" i="4"/>
  <c r="D363" i="4"/>
  <c r="Q363" i="4"/>
  <c r="E363" i="4"/>
  <c r="R363" i="4"/>
  <c r="F363" i="4"/>
  <c r="S363" i="4"/>
  <c r="G363" i="4"/>
  <c r="O364" i="4"/>
  <c r="C364" i="4"/>
  <c r="P364" i="4"/>
  <c r="D364" i="4"/>
  <c r="Q364" i="4"/>
  <c r="E364" i="4"/>
  <c r="R364" i="4"/>
  <c r="F364" i="4"/>
  <c r="S364" i="4"/>
  <c r="G364" i="4"/>
  <c r="O365" i="4"/>
  <c r="C365" i="4"/>
  <c r="P365" i="4"/>
  <c r="D365" i="4"/>
  <c r="Q365" i="4"/>
  <c r="E365" i="4"/>
  <c r="R365" i="4"/>
  <c r="F365" i="4"/>
  <c r="S365" i="4"/>
  <c r="G365" i="4"/>
  <c r="O366" i="4"/>
  <c r="C366" i="4"/>
  <c r="P366" i="4"/>
  <c r="D366" i="4"/>
  <c r="Q366" i="4"/>
  <c r="E366" i="4"/>
  <c r="R366" i="4"/>
  <c r="F366" i="4"/>
  <c r="S366" i="4"/>
  <c r="G366" i="4"/>
  <c r="O367" i="4"/>
  <c r="C367" i="4"/>
  <c r="P367" i="4"/>
  <c r="D367" i="4"/>
  <c r="Q367" i="4"/>
  <c r="E367" i="4"/>
  <c r="R367" i="4"/>
  <c r="F367" i="4"/>
  <c r="S367" i="4"/>
  <c r="G367" i="4"/>
  <c r="O368" i="4"/>
  <c r="C368" i="4"/>
  <c r="P368" i="4"/>
  <c r="D368" i="4"/>
  <c r="Q368" i="4"/>
  <c r="E368" i="4"/>
  <c r="R368" i="4"/>
  <c r="F368" i="4"/>
  <c r="S368" i="4"/>
  <c r="G368" i="4"/>
  <c r="O369" i="4"/>
  <c r="C369" i="4"/>
  <c r="P369" i="4"/>
  <c r="D369" i="4"/>
  <c r="Q369" i="4"/>
  <c r="E369" i="4"/>
  <c r="R369" i="4"/>
  <c r="F369" i="4"/>
  <c r="S369" i="4"/>
  <c r="G369" i="4"/>
  <c r="O370" i="4"/>
  <c r="C370" i="4"/>
  <c r="P370" i="4"/>
  <c r="D370" i="4"/>
  <c r="Q370" i="4"/>
  <c r="E370" i="4"/>
  <c r="R370" i="4"/>
  <c r="F370" i="4"/>
  <c r="S370" i="4"/>
  <c r="G370" i="4"/>
  <c r="O371" i="4"/>
  <c r="C371" i="4"/>
  <c r="P371" i="4"/>
  <c r="D371" i="4"/>
  <c r="Q371" i="4"/>
  <c r="E371" i="4"/>
  <c r="R371" i="4"/>
  <c r="F371" i="4"/>
  <c r="S371" i="4"/>
  <c r="G371" i="4"/>
  <c r="O305" i="4"/>
  <c r="C305" i="4"/>
  <c r="K3" i="4"/>
  <c r="E681" i="4"/>
  <c r="K2" i="4"/>
  <c r="D82" i="4"/>
  <c r="K4" i="4"/>
  <c r="C458" i="4"/>
  <c r="G683" i="4"/>
  <c r="G1357" i="4"/>
  <c r="F459" i="4"/>
  <c r="E685" i="4"/>
  <c r="D686" i="4"/>
  <c r="C462" i="4"/>
  <c r="G687" i="4"/>
  <c r="G1361" i="4"/>
  <c r="F688" i="4"/>
  <c r="F1362" i="4"/>
  <c r="E689" i="4"/>
  <c r="D465" i="4"/>
  <c r="C691" i="4"/>
  <c r="G691" i="4"/>
  <c r="G1365" i="4"/>
  <c r="F467" i="4"/>
  <c r="E693" i="4"/>
  <c r="D694" i="4"/>
  <c r="C470" i="4"/>
  <c r="G95" i="4"/>
  <c r="F471" i="4"/>
  <c r="E697" i="4"/>
  <c r="D473" i="4"/>
  <c r="C699" i="4"/>
  <c r="G699" i="4"/>
  <c r="G1373" i="4"/>
  <c r="F700" i="4"/>
  <c r="F1374" i="4"/>
  <c r="E701" i="4"/>
  <c r="D702" i="4"/>
  <c r="C103" i="4"/>
  <c r="G703" i="4"/>
  <c r="G1377" i="4"/>
  <c r="F104" i="4"/>
  <c r="E480" i="4"/>
  <c r="D706" i="4"/>
  <c r="C107" i="4"/>
  <c r="G482" i="4"/>
  <c r="F708" i="4"/>
  <c r="E709" i="4"/>
  <c r="D710" i="4"/>
  <c r="C486" i="4"/>
  <c r="G111" i="4"/>
  <c r="F487" i="4"/>
  <c r="E488" i="4"/>
  <c r="D714" i="4"/>
  <c r="C715" i="4"/>
  <c r="G490" i="4"/>
  <c r="F716" i="4"/>
  <c r="F1390" i="4"/>
  <c r="E717" i="4"/>
  <c r="D718" i="4"/>
  <c r="C494" i="4"/>
  <c r="G719" i="4"/>
  <c r="G1393" i="4"/>
  <c r="F720" i="4"/>
  <c r="F1394" i="4"/>
  <c r="E496" i="4"/>
  <c r="D722" i="4"/>
  <c r="C723" i="4"/>
  <c r="G123" i="4"/>
  <c r="F499" i="4"/>
  <c r="E725" i="4"/>
  <c r="D501" i="4"/>
  <c r="C127" i="4"/>
  <c r="G727" i="4"/>
  <c r="G1401" i="4"/>
  <c r="F728" i="4"/>
  <c r="F1402" i="4"/>
  <c r="E729" i="4"/>
  <c r="D730" i="4"/>
  <c r="C731" i="4"/>
  <c r="G731" i="4"/>
  <c r="G1405" i="4"/>
  <c r="F132" i="4"/>
  <c r="E733" i="4"/>
  <c r="D734" i="4"/>
  <c r="C510" i="4"/>
  <c r="G510" i="4"/>
  <c r="F136" i="4"/>
  <c r="E512" i="4"/>
  <c r="D513" i="4"/>
  <c r="C514" i="4"/>
  <c r="G739" i="4"/>
  <c r="G1413" i="4"/>
  <c r="F140" i="4"/>
  <c r="E741" i="4"/>
  <c r="D142" i="4"/>
  <c r="C743" i="4"/>
  <c r="G743" i="4"/>
  <c r="G1417" i="4"/>
  <c r="F144" i="4"/>
  <c r="E745" i="4"/>
  <c r="D746" i="4"/>
  <c r="E146" i="4"/>
  <c r="C747" i="4"/>
  <c r="G747" i="4"/>
  <c r="G1421" i="4"/>
  <c r="F748" i="4"/>
  <c r="F1422" i="4"/>
  <c r="E749" i="4"/>
  <c r="E80" i="4"/>
  <c r="O156" i="4"/>
  <c r="C156" i="4"/>
  <c r="P156" i="4"/>
  <c r="D156" i="4"/>
  <c r="Q156" i="4"/>
  <c r="E156" i="4"/>
  <c r="R156" i="4"/>
  <c r="F156" i="4"/>
  <c r="S156" i="4"/>
  <c r="G156" i="4"/>
  <c r="O157" i="4"/>
  <c r="C157" i="4"/>
  <c r="P157" i="4"/>
  <c r="D157" i="4"/>
  <c r="Q157" i="4"/>
  <c r="E157" i="4"/>
  <c r="R157" i="4"/>
  <c r="F157" i="4"/>
  <c r="F532" i="4"/>
  <c r="S157" i="4"/>
  <c r="G157" i="4"/>
  <c r="O158" i="4"/>
  <c r="C158" i="4"/>
  <c r="P158" i="4"/>
  <c r="D158" i="4"/>
  <c r="Q158" i="4"/>
  <c r="E158" i="4"/>
  <c r="R158" i="4"/>
  <c r="F158" i="4"/>
  <c r="S158" i="4"/>
  <c r="G158" i="4"/>
  <c r="O159" i="4"/>
  <c r="C159" i="4"/>
  <c r="P159" i="4"/>
  <c r="D159" i="4"/>
  <c r="D534" i="4"/>
  <c r="Q159" i="4"/>
  <c r="E159" i="4"/>
  <c r="R159" i="4"/>
  <c r="F159" i="4"/>
  <c r="S159" i="4"/>
  <c r="G159" i="4"/>
  <c r="O160" i="4"/>
  <c r="C160" i="4"/>
  <c r="P160" i="4"/>
  <c r="D160" i="4"/>
  <c r="Q160" i="4"/>
  <c r="E160" i="4"/>
  <c r="R160" i="4"/>
  <c r="F160" i="4"/>
  <c r="S160" i="4"/>
  <c r="G160" i="4"/>
  <c r="O161" i="4"/>
  <c r="C161" i="4"/>
  <c r="P161" i="4"/>
  <c r="D161" i="4"/>
  <c r="Q161" i="4"/>
  <c r="E161" i="4"/>
  <c r="R161" i="4"/>
  <c r="F161" i="4"/>
  <c r="S161" i="4"/>
  <c r="G161" i="4"/>
  <c r="O162" i="4"/>
  <c r="C162" i="4"/>
  <c r="P162" i="4"/>
  <c r="D162" i="4"/>
  <c r="Q162" i="4"/>
  <c r="E162" i="4"/>
  <c r="E236" i="4"/>
  <c r="R162" i="4"/>
  <c r="F162" i="4"/>
  <c r="S162" i="4"/>
  <c r="G162" i="4"/>
  <c r="O163" i="4"/>
  <c r="C163" i="4"/>
  <c r="P163" i="4"/>
  <c r="D163" i="4"/>
  <c r="Q163" i="4"/>
  <c r="E163" i="4"/>
  <c r="R163" i="4"/>
  <c r="F163" i="4"/>
  <c r="S163" i="4"/>
  <c r="G163" i="4"/>
  <c r="O164" i="4"/>
  <c r="C164" i="4"/>
  <c r="C764" i="4"/>
  <c r="P164" i="4"/>
  <c r="D164" i="4"/>
  <c r="Q164" i="4"/>
  <c r="E164" i="4"/>
  <c r="R164" i="4"/>
  <c r="F164" i="4"/>
  <c r="S164" i="4"/>
  <c r="G164" i="4"/>
  <c r="O165" i="4"/>
  <c r="C165" i="4"/>
  <c r="P165" i="4"/>
  <c r="D165" i="4"/>
  <c r="Q165" i="4"/>
  <c r="E165" i="4"/>
  <c r="R165" i="4"/>
  <c r="F165" i="4"/>
  <c r="S165" i="4"/>
  <c r="G165" i="4"/>
  <c r="O166" i="4"/>
  <c r="C166" i="4"/>
  <c r="P166" i="4"/>
  <c r="D166" i="4"/>
  <c r="Q166" i="4"/>
  <c r="E166" i="4"/>
  <c r="R166" i="4"/>
  <c r="F166" i="4"/>
  <c r="S166" i="4"/>
  <c r="G166" i="4"/>
  <c r="O167" i="4"/>
  <c r="C167" i="4"/>
  <c r="P167" i="4"/>
  <c r="D167" i="4"/>
  <c r="Q167" i="4"/>
  <c r="E167" i="4"/>
  <c r="R167" i="4"/>
  <c r="F167" i="4"/>
  <c r="S167" i="4"/>
  <c r="G167" i="4"/>
  <c r="O168" i="4"/>
  <c r="C168" i="4"/>
  <c r="P168" i="4"/>
  <c r="D168" i="4"/>
  <c r="Q168" i="4"/>
  <c r="E168" i="4"/>
  <c r="R168" i="4"/>
  <c r="F168" i="4"/>
  <c r="S168" i="4"/>
  <c r="G168" i="4"/>
  <c r="G768" i="4"/>
  <c r="G1442" i="4"/>
  <c r="O169" i="4"/>
  <c r="C169" i="4"/>
  <c r="P169" i="4"/>
  <c r="D169" i="4"/>
  <c r="Q169" i="4"/>
  <c r="E169" i="4"/>
  <c r="R169" i="4"/>
  <c r="F169" i="4"/>
  <c r="S169" i="4"/>
  <c r="G169" i="4"/>
  <c r="O170" i="4"/>
  <c r="C170" i="4"/>
  <c r="P170" i="4"/>
  <c r="D170" i="4"/>
  <c r="Q170" i="4"/>
  <c r="E170" i="4"/>
  <c r="R170" i="4"/>
  <c r="F170" i="4"/>
  <c r="S170" i="4"/>
  <c r="G170" i="4"/>
  <c r="O171" i="4"/>
  <c r="C171" i="4"/>
  <c r="P171" i="4"/>
  <c r="D171" i="4"/>
  <c r="Q171" i="4"/>
  <c r="E171" i="4"/>
  <c r="R171" i="4"/>
  <c r="F171" i="4"/>
  <c r="S171" i="4"/>
  <c r="G171" i="4"/>
  <c r="O172" i="4"/>
  <c r="C172" i="4"/>
  <c r="P172" i="4"/>
  <c r="D172" i="4"/>
  <c r="Q172" i="4"/>
  <c r="E172" i="4"/>
  <c r="R172" i="4"/>
  <c r="F172" i="4"/>
  <c r="S172" i="4"/>
  <c r="G172" i="4"/>
  <c r="O173" i="4"/>
  <c r="C173" i="4"/>
  <c r="P173" i="4"/>
  <c r="D173" i="4"/>
  <c r="Q173" i="4"/>
  <c r="E173" i="4"/>
  <c r="R173" i="4"/>
  <c r="F173" i="4"/>
  <c r="S173" i="4"/>
  <c r="G173" i="4"/>
  <c r="O174" i="4"/>
  <c r="C174" i="4"/>
  <c r="P174" i="4"/>
  <c r="D174" i="4"/>
  <c r="Q174" i="4"/>
  <c r="E174" i="4"/>
  <c r="R174" i="4"/>
  <c r="F174" i="4"/>
  <c r="S174" i="4"/>
  <c r="G174" i="4"/>
  <c r="O175" i="4"/>
  <c r="C175" i="4"/>
  <c r="P175" i="4"/>
  <c r="D175" i="4"/>
  <c r="Q175" i="4"/>
  <c r="E175" i="4"/>
  <c r="R175" i="4"/>
  <c r="F175" i="4"/>
  <c r="S175" i="4"/>
  <c r="G175" i="4"/>
  <c r="O176" i="4"/>
  <c r="C176" i="4"/>
  <c r="P176" i="4"/>
  <c r="D176" i="4"/>
  <c r="Q176" i="4"/>
  <c r="E176" i="4"/>
  <c r="R176" i="4"/>
  <c r="F176" i="4"/>
  <c r="S176" i="4"/>
  <c r="G176" i="4"/>
  <c r="O177" i="4"/>
  <c r="C177" i="4"/>
  <c r="P177" i="4"/>
  <c r="D177" i="4"/>
  <c r="Q177" i="4"/>
  <c r="E177" i="4"/>
  <c r="R177" i="4"/>
  <c r="F177" i="4"/>
  <c r="S177" i="4"/>
  <c r="G177" i="4"/>
  <c r="O178" i="4"/>
  <c r="C178" i="4"/>
  <c r="P178" i="4"/>
  <c r="D178" i="4"/>
  <c r="Q178" i="4"/>
  <c r="E178" i="4"/>
  <c r="E553" i="4"/>
  <c r="R178" i="4"/>
  <c r="F178" i="4"/>
  <c r="S178" i="4"/>
  <c r="G178" i="4"/>
  <c r="O179" i="4"/>
  <c r="C179" i="4"/>
  <c r="P179" i="4"/>
  <c r="D179" i="4"/>
  <c r="Q179" i="4"/>
  <c r="E179" i="4"/>
  <c r="R179" i="4"/>
  <c r="F179" i="4"/>
  <c r="S179" i="4"/>
  <c r="G179" i="4"/>
  <c r="O180" i="4"/>
  <c r="C180" i="4"/>
  <c r="P180" i="4"/>
  <c r="D180" i="4"/>
  <c r="Q180" i="4"/>
  <c r="E180" i="4"/>
  <c r="R180" i="4"/>
  <c r="F180" i="4"/>
  <c r="S180" i="4"/>
  <c r="G180" i="4"/>
  <c r="O181" i="4"/>
  <c r="C181" i="4"/>
  <c r="P181" i="4"/>
  <c r="D181" i="4"/>
  <c r="Q181" i="4"/>
  <c r="E181" i="4"/>
  <c r="R181" i="4"/>
  <c r="F181" i="4"/>
  <c r="S181" i="4"/>
  <c r="G181" i="4"/>
  <c r="O182" i="4"/>
  <c r="C182" i="4"/>
  <c r="P182" i="4"/>
  <c r="D182" i="4"/>
  <c r="Q182" i="4"/>
  <c r="E182" i="4"/>
  <c r="R182" i="4"/>
  <c r="F182" i="4"/>
  <c r="S182" i="4"/>
  <c r="G182" i="4"/>
  <c r="O183" i="4"/>
  <c r="C183" i="4"/>
  <c r="P183" i="4"/>
  <c r="D183" i="4"/>
  <c r="D558" i="4"/>
  <c r="Q183" i="4"/>
  <c r="E183" i="4"/>
  <c r="R183" i="4"/>
  <c r="F183" i="4"/>
  <c r="S183" i="4"/>
  <c r="G183" i="4"/>
  <c r="O184" i="4"/>
  <c r="C184" i="4"/>
  <c r="P184" i="4"/>
  <c r="D184" i="4"/>
  <c r="Q184" i="4"/>
  <c r="E184" i="4"/>
  <c r="R184" i="4"/>
  <c r="F184" i="4"/>
  <c r="S184" i="4"/>
  <c r="G184" i="4"/>
  <c r="O185" i="4"/>
  <c r="C185" i="4"/>
  <c r="P185" i="4"/>
  <c r="D185" i="4"/>
  <c r="Q185" i="4"/>
  <c r="E185" i="4"/>
  <c r="R185" i="4"/>
  <c r="F185" i="4"/>
  <c r="S185" i="4"/>
  <c r="G185" i="4"/>
  <c r="O186" i="4"/>
  <c r="C186" i="4"/>
  <c r="P186" i="4"/>
  <c r="D186" i="4"/>
  <c r="Q186" i="4"/>
  <c r="E186" i="4"/>
  <c r="R186" i="4"/>
  <c r="F186" i="4"/>
  <c r="S186" i="4"/>
  <c r="G186" i="4"/>
  <c r="O187" i="4"/>
  <c r="C187" i="4"/>
  <c r="P187" i="4"/>
  <c r="D187" i="4"/>
  <c r="Q187" i="4"/>
  <c r="E187" i="4"/>
  <c r="R187" i="4"/>
  <c r="F187" i="4"/>
  <c r="S187" i="4"/>
  <c r="G187" i="4"/>
  <c r="O188" i="4"/>
  <c r="C188" i="4"/>
  <c r="P188" i="4"/>
  <c r="D188" i="4"/>
  <c r="Q188" i="4"/>
  <c r="E188" i="4"/>
  <c r="R188" i="4"/>
  <c r="F188" i="4"/>
  <c r="S188" i="4"/>
  <c r="G188" i="4"/>
  <c r="O189" i="4"/>
  <c r="C189" i="4"/>
  <c r="P189" i="4"/>
  <c r="D189" i="4"/>
  <c r="Q189" i="4"/>
  <c r="E189" i="4"/>
  <c r="R189" i="4"/>
  <c r="F189" i="4"/>
  <c r="S189" i="4"/>
  <c r="G189" i="4"/>
  <c r="O190" i="4"/>
  <c r="C190" i="4"/>
  <c r="P190" i="4"/>
  <c r="D190" i="4"/>
  <c r="Q190" i="4"/>
  <c r="E190" i="4"/>
  <c r="R190" i="4"/>
  <c r="F190" i="4"/>
  <c r="S190" i="4"/>
  <c r="G190" i="4"/>
  <c r="O191" i="4"/>
  <c r="C191" i="4"/>
  <c r="P191" i="4"/>
  <c r="D191" i="4"/>
  <c r="Q191" i="4"/>
  <c r="E191" i="4"/>
  <c r="R191" i="4"/>
  <c r="F191" i="4"/>
  <c r="S191" i="4"/>
  <c r="G191" i="4"/>
  <c r="O192" i="4"/>
  <c r="C192" i="4"/>
  <c r="P192" i="4"/>
  <c r="D192" i="4"/>
  <c r="Q192" i="4"/>
  <c r="E192" i="4"/>
  <c r="R192" i="4"/>
  <c r="F192" i="4"/>
  <c r="S192" i="4"/>
  <c r="G192" i="4"/>
  <c r="O193" i="4"/>
  <c r="C193" i="4"/>
  <c r="P193" i="4"/>
  <c r="D193" i="4"/>
  <c r="Q193" i="4"/>
  <c r="E193" i="4"/>
  <c r="R193" i="4"/>
  <c r="F193" i="4"/>
  <c r="S193" i="4"/>
  <c r="G193" i="4"/>
  <c r="O194" i="4"/>
  <c r="C194" i="4"/>
  <c r="P194" i="4"/>
  <c r="D194" i="4"/>
  <c r="Q194" i="4"/>
  <c r="E194" i="4"/>
  <c r="R194" i="4"/>
  <c r="F194" i="4"/>
  <c r="S194" i="4"/>
  <c r="G194" i="4"/>
  <c r="O195" i="4"/>
  <c r="C195" i="4"/>
  <c r="P195" i="4"/>
  <c r="D195" i="4"/>
  <c r="Q195" i="4"/>
  <c r="E195" i="4"/>
  <c r="R195" i="4"/>
  <c r="F195" i="4"/>
  <c r="S195" i="4"/>
  <c r="G195" i="4"/>
  <c r="O196" i="4"/>
  <c r="C196" i="4"/>
  <c r="P196" i="4"/>
  <c r="D196" i="4"/>
  <c r="Q196" i="4"/>
  <c r="E196" i="4"/>
  <c r="R196" i="4"/>
  <c r="F196" i="4"/>
  <c r="S196" i="4"/>
  <c r="G196" i="4"/>
  <c r="O197" i="4"/>
  <c r="C197" i="4"/>
  <c r="P197" i="4"/>
  <c r="D197" i="4"/>
  <c r="Q197" i="4"/>
  <c r="E197" i="4"/>
  <c r="R197" i="4"/>
  <c r="F197" i="4"/>
  <c r="S197" i="4"/>
  <c r="G197" i="4"/>
  <c r="O198" i="4"/>
  <c r="C198" i="4"/>
  <c r="P198" i="4"/>
  <c r="D198" i="4"/>
  <c r="Q198" i="4"/>
  <c r="E198" i="4"/>
  <c r="R198" i="4"/>
  <c r="F198" i="4"/>
  <c r="S198" i="4"/>
  <c r="G198" i="4"/>
  <c r="O199" i="4"/>
  <c r="C199" i="4"/>
  <c r="P199" i="4"/>
  <c r="D199" i="4"/>
  <c r="Q199" i="4"/>
  <c r="E199" i="4"/>
  <c r="R199" i="4"/>
  <c r="F199" i="4"/>
  <c r="S199" i="4"/>
  <c r="G199" i="4"/>
  <c r="O200" i="4"/>
  <c r="C200" i="4"/>
  <c r="P200" i="4"/>
  <c r="D200" i="4"/>
  <c r="Q200" i="4"/>
  <c r="E200" i="4"/>
  <c r="R200" i="4"/>
  <c r="F200" i="4"/>
  <c r="S200" i="4"/>
  <c r="G200" i="4"/>
  <c r="O201" i="4"/>
  <c r="C201" i="4"/>
  <c r="P201" i="4"/>
  <c r="D201" i="4"/>
  <c r="Q201" i="4"/>
  <c r="E201" i="4"/>
  <c r="R201" i="4"/>
  <c r="F201" i="4"/>
  <c r="S201" i="4"/>
  <c r="G201" i="4"/>
  <c r="O202" i="4"/>
  <c r="C202" i="4"/>
  <c r="P202" i="4"/>
  <c r="D202" i="4"/>
  <c r="Q202" i="4"/>
  <c r="E202" i="4"/>
  <c r="R202" i="4"/>
  <c r="F202" i="4"/>
  <c r="S202" i="4"/>
  <c r="G202" i="4"/>
  <c r="O203" i="4"/>
  <c r="C203" i="4"/>
  <c r="P203" i="4"/>
  <c r="D203" i="4"/>
  <c r="Q203" i="4"/>
  <c r="E203" i="4"/>
  <c r="R203" i="4"/>
  <c r="F203" i="4"/>
  <c r="S203" i="4"/>
  <c r="G203" i="4"/>
  <c r="O204" i="4"/>
  <c r="C204" i="4"/>
  <c r="P204" i="4"/>
  <c r="D204" i="4"/>
  <c r="Q204" i="4"/>
  <c r="E204" i="4"/>
  <c r="R204" i="4"/>
  <c r="F204" i="4"/>
  <c r="S204" i="4"/>
  <c r="G204" i="4"/>
  <c r="O205" i="4"/>
  <c r="C205" i="4"/>
  <c r="P205" i="4"/>
  <c r="D205" i="4"/>
  <c r="Q205" i="4"/>
  <c r="E205" i="4"/>
  <c r="R205" i="4"/>
  <c r="F205" i="4"/>
  <c r="S205" i="4"/>
  <c r="G205" i="4"/>
  <c r="O206" i="4"/>
  <c r="C206" i="4"/>
  <c r="P206" i="4"/>
  <c r="D206" i="4"/>
  <c r="Q206" i="4"/>
  <c r="E206" i="4"/>
  <c r="R206" i="4"/>
  <c r="F206" i="4"/>
  <c r="S206" i="4"/>
  <c r="G206" i="4"/>
  <c r="O207" i="4"/>
  <c r="C207" i="4"/>
  <c r="P207" i="4"/>
  <c r="D207" i="4"/>
  <c r="Q207" i="4"/>
  <c r="E207" i="4"/>
  <c r="R207" i="4"/>
  <c r="F207" i="4"/>
  <c r="S207" i="4"/>
  <c r="G207" i="4"/>
  <c r="O208" i="4"/>
  <c r="C208" i="4"/>
  <c r="P208" i="4"/>
  <c r="D208" i="4"/>
  <c r="Q208" i="4"/>
  <c r="E208" i="4"/>
  <c r="R208" i="4"/>
  <c r="F208" i="4"/>
  <c r="S208" i="4"/>
  <c r="G208" i="4"/>
  <c r="O209" i="4"/>
  <c r="C209" i="4"/>
  <c r="P209" i="4"/>
  <c r="D209" i="4"/>
  <c r="Q209" i="4"/>
  <c r="E209" i="4"/>
  <c r="R209" i="4"/>
  <c r="F209" i="4"/>
  <c r="S209" i="4"/>
  <c r="G209" i="4"/>
  <c r="O210" i="4"/>
  <c r="C210" i="4"/>
  <c r="P210" i="4"/>
  <c r="D210" i="4"/>
  <c r="Q210" i="4"/>
  <c r="E210" i="4"/>
  <c r="R210" i="4"/>
  <c r="F210" i="4"/>
  <c r="S210" i="4"/>
  <c r="G210" i="4"/>
  <c r="O211" i="4"/>
  <c r="C211" i="4"/>
  <c r="C811" i="4"/>
  <c r="P211" i="4"/>
  <c r="D211" i="4"/>
  <c r="Q211" i="4"/>
  <c r="E211" i="4"/>
  <c r="R211" i="4"/>
  <c r="F211" i="4"/>
  <c r="S211" i="4"/>
  <c r="G211" i="4"/>
  <c r="O212" i="4"/>
  <c r="C212" i="4"/>
  <c r="P212" i="4"/>
  <c r="D212" i="4"/>
  <c r="Q212" i="4"/>
  <c r="E212" i="4"/>
  <c r="R212" i="4"/>
  <c r="F212" i="4"/>
  <c r="S212" i="4"/>
  <c r="G212" i="4"/>
  <c r="O213" i="4"/>
  <c r="C213" i="4"/>
  <c r="P213" i="4"/>
  <c r="D213" i="4"/>
  <c r="Q213" i="4"/>
  <c r="E213" i="4"/>
  <c r="R213" i="4"/>
  <c r="F213" i="4"/>
  <c r="S213" i="4"/>
  <c r="G213" i="4"/>
  <c r="O214" i="4"/>
  <c r="C214" i="4"/>
  <c r="P214" i="4"/>
  <c r="D214" i="4"/>
  <c r="Q214" i="4"/>
  <c r="E214" i="4"/>
  <c r="R214" i="4"/>
  <c r="F214" i="4"/>
  <c r="S214" i="4"/>
  <c r="G214" i="4"/>
  <c r="O215" i="4"/>
  <c r="C215" i="4"/>
  <c r="C815" i="4"/>
  <c r="P215" i="4"/>
  <c r="D215" i="4"/>
  <c r="Q215" i="4"/>
  <c r="E215" i="4"/>
  <c r="E289" i="4"/>
  <c r="R215" i="4"/>
  <c r="F215" i="4"/>
  <c r="S215" i="4"/>
  <c r="G215" i="4"/>
  <c r="O216" i="4"/>
  <c r="C216" i="4"/>
  <c r="P216" i="4"/>
  <c r="D216" i="4"/>
  <c r="Q216" i="4"/>
  <c r="E216" i="4"/>
  <c r="R216" i="4"/>
  <c r="F216" i="4"/>
  <c r="S216" i="4"/>
  <c r="G216" i="4"/>
  <c r="O217" i="4"/>
  <c r="C217" i="4"/>
  <c r="C592" i="4"/>
  <c r="P217" i="4"/>
  <c r="D217" i="4"/>
  <c r="Q217" i="4"/>
  <c r="E217" i="4"/>
  <c r="R217" i="4"/>
  <c r="F217" i="4"/>
  <c r="S217" i="4"/>
  <c r="G217" i="4"/>
  <c r="O218" i="4"/>
  <c r="C218" i="4"/>
  <c r="P218" i="4"/>
  <c r="D218" i="4"/>
  <c r="D292" i="4"/>
  <c r="Q218" i="4"/>
  <c r="E218" i="4"/>
  <c r="R218" i="4"/>
  <c r="F218" i="4"/>
  <c r="F593" i="4"/>
  <c r="S218" i="4"/>
  <c r="G218" i="4"/>
  <c r="O219" i="4"/>
  <c r="C219" i="4"/>
  <c r="C594" i="4"/>
  <c r="P219" i="4"/>
  <c r="D219" i="4"/>
  <c r="Q219" i="4"/>
  <c r="E219" i="4"/>
  <c r="E293" i="4"/>
  <c r="R219" i="4"/>
  <c r="F219" i="4"/>
  <c r="S219" i="4"/>
  <c r="G219" i="4"/>
  <c r="G594" i="4"/>
  <c r="O220" i="4"/>
  <c r="C220" i="4"/>
  <c r="P220" i="4"/>
  <c r="D220" i="4"/>
  <c r="Q220" i="4"/>
  <c r="E220" i="4"/>
  <c r="R220" i="4"/>
  <c r="F220" i="4"/>
  <c r="S220" i="4"/>
  <c r="G220" i="4"/>
  <c r="O221" i="4"/>
  <c r="C221" i="4"/>
  <c r="P221" i="4"/>
  <c r="D221" i="4"/>
  <c r="Q221" i="4"/>
  <c r="E221" i="4"/>
  <c r="E295" i="4"/>
  <c r="R221" i="4"/>
  <c r="F221" i="4"/>
  <c r="S221" i="4"/>
  <c r="G221" i="4"/>
  <c r="G596" i="4"/>
  <c r="O222" i="4"/>
  <c r="C222" i="4"/>
  <c r="P222" i="4"/>
  <c r="D222" i="4"/>
  <c r="Q222" i="4"/>
  <c r="E222" i="4"/>
  <c r="R222" i="4"/>
  <c r="F222" i="4"/>
  <c r="S222" i="4"/>
  <c r="G222" i="4"/>
  <c r="O223" i="4"/>
  <c r="C223" i="4"/>
  <c r="P223" i="4"/>
  <c r="D223" i="4"/>
  <c r="Q223" i="4"/>
  <c r="E223" i="4"/>
  <c r="E598" i="4"/>
  <c r="R223" i="4"/>
  <c r="F223" i="4"/>
  <c r="S223" i="4"/>
  <c r="G223" i="4"/>
  <c r="G823" i="4"/>
  <c r="O224" i="4"/>
  <c r="C224" i="4"/>
  <c r="P224" i="4"/>
  <c r="D224" i="4"/>
  <c r="Q224" i="4"/>
  <c r="E224" i="4"/>
  <c r="R224" i="4"/>
  <c r="F224" i="4"/>
  <c r="F298" i="4"/>
  <c r="S224" i="4"/>
  <c r="G224" i="4"/>
  <c r="P155" i="4"/>
  <c r="D155" i="4"/>
  <c r="Q155" i="4"/>
  <c r="E155" i="4"/>
  <c r="R155" i="4"/>
  <c r="F155" i="4"/>
  <c r="S155" i="4"/>
  <c r="G155" i="4"/>
  <c r="O155" i="4"/>
  <c r="C155" i="4"/>
  <c r="E448" i="4"/>
  <c r="E445" i="4"/>
  <c r="C445" i="4"/>
  <c r="D148" i="4"/>
  <c r="I15" i="18"/>
  <c r="I28" i="18"/>
  <c r="I17" i="18"/>
  <c r="F15" i="18"/>
  <c r="F17" i="18"/>
  <c r="I16" i="16"/>
  <c r="I18" i="16"/>
  <c r="F16" i="16"/>
  <c r="F18" i="16"/>
  <c r="I14" i="17"/>
  <c r="I16" i="17"/>
  <c r="F14" i="17"/>
  <c r="F16" i="17"/>
  <c r="I14" i="21"/>
  <c r="I16" i="21"/>
  <c r="F14" i="21"/>
  <c r="F16" i="21"/>
  <c r="F18" i="21"/>
  <c r="F18" i="17"/>
  <c r="F27" i="20"/>
  <c r="G38" i="20"/>
  <c r="I27" i="20"/>
  <c r="F25" i="20"/>
  <c r="I25" i="20"/>
  <c r="G36" i="20"/>
  <c r="H72" i="20"/>
  <c r="G72" i="20"/>
  <c r="D1330" i="4"/>
  <c r="H61" i="20"/>
  <c r="G61" i="20"/>
  <c r="H50" i="20"/>
  <c r="G50" i="20"/>
  <c r="H41" i="20"/>
  <c r="G41" i="20"/>
  <c r="C1344" i="4"/>
  <c r="C1447" i="4"/>
  <c r="I18" i="21"/>
  <c r="F12" i="21"/>
  <c r="H29" i="20"/>
  <c r="F23" i="20"/>
  <c r="E1345" i="4"/>
  <c r="C1338" i="4"/>
  <c r="D1336" i="4"/>
  <c r="E1333" i="4"/>
  <c r="C1332" i="4"/>
  <c r="C1324" i="4"/>
  <c r="E1322" i="4"/>
  <c r="D1321" i="4"/>
  <c r="C1320" i="4"/>
  <c r="E1312" i="4"/>
  <c r="D1311" i="4"/>
  <c r="D1309" i="4"/>
  <c r="C1308" i="4"/>
  <c r="D1299" i="4"/>
  <c r="D1297" i="4"/>
  <c r="C1296" i="4"/>
  <c r="E1294" i="4"/>
  <c r="C1288" i="4"/>
  <c r="E1286" i="4"/>
  <c r="E1284" i="4"/>
  <c r="D1283" i="4"/>
  <c r="G1270" i="4"/>
  <c r="F1269" i="4"/>
  <c r="E1264" i="4"/>
  <c r="E1413" i="4"/>
  <c r="G1258" i="4"/>
  <c r="C1254" i="4"/>
  <c r="G1248" i="4"/>
  <c r="E1245" i="4"/>
  <c r="E1244" i="4"/>
  <c r="E1393" i="4"/>
  <c r="D1244" i="4"/>
  <c r="G1240" i="4"/>
  <c r="D1236" i="4"/>
  <c r="G1235" i="4"/>
  <c r="D1232" i="4"/>
  <c r="D1231" i="4"/>
  <c r="E1225" i="4"/>
  <c r="E1374" i="4"/>
  <c r="G1221" i="4"/>
  <c r="G1220" i="4"/>
  <c r="C1218" i="4"/>
  <c r="F1217" i="4"/>
  <c r="F1212" i="4"/>
  <c r="C1209" i="4"/>
  <c r="G1208" i="4"/>
  <c r="G1203" i="4"/>
  <c r="C1055" i="4"/>
  <c r="D1057" i="4"/>
  <c r="E1057" i="4"/>
  <c r="E1058" i="4"/>
  <c r="C1059" i="4"/>
  <c r="C1060" i="4"/>
  <c r="D1060" i="4"/>
  <c r="D1063" i="4"/>
  <c r="E1063" i="4"/>
  <c r="E1064" i="4"/>
  <c r="C1065" i="4"/>
  <c r="C1066" i="4"/>
  <c r="D1066" i="4"/>
  <c r="D1067" i="4"/>
  <c r="E1067" i="4"/>
  <c r="E1068" i="4"/>
  <c r="C1069" i="4"/>
  <c r="C1070" i="4"/>
  <c r="D1070" i="4"/>
  <c r="D1071" i="4"/>
  <c r="E1071" i="4"/>
  <c r="E1072" i="4"/>
  <c r="C1073" i="4"/>
  <c r="E1074" i="4"/>
  <c r="C1075" i="4"/>
  <c r="C1076" i="4"/>
  <c r="D1076" i="4"/>
  <c r="C1078" i="4"/>
  <c r="D1078" i="4"/>
  <c r="D1079" i="4"/>
  <c r="E1079" i="4"/>
  <c r="E1080" i="4"/>
  <c r="E1081" i="4"/>
  <c r="E1082" i="4"/>
  <c r="E1083" i="4"/>
  <c r="E1084" i="4"/>
  <c r="C1085" i="4"/>
  <c r="E1086" i="4"/>
  <c r="C1087" i="4"/>
  <c r="C1088" i="4"/>
  <c r="D1088" i="4"/>
  <c r="D1089" i="4"/>
  <c r="E1089" i="4"/>
  <c r="E1090" i="4"/>
  <c r="C1091" i="4"/>
  <c r="C1092" i="4"/>
  <c r="D1092" i="4"/>
  <c r="C1094" i="4"/>
  <c r="D1094" i="4"/>
  <c r="D1095" i="4"/>
  <c r="E1095" i="4"/>
  <c r="E1096" i="4"/>
  <c r="C1097" i="4"/>
  <c r="C1098" i="4"/>
  <c r="D1098" i="4"/>
  <c r="D1099" i="4"/>
  <c r="E1099" i="4"/>
  <c r="C1100" i="4"/>
  <c r="D1100" i="4"/>
  <c r="E1100" i="4"/>
  <c r="C1101" i="4"/>
  <c r="D1101" i="4"/>
  <c r="E1101" i="4"/>
  <c r="C1102" i="4"/>
  <c r="D1102" i="4"/>
  <c r="E1102" i="4"/>
  <c r="C1103" i="4"/>
  <c r="D1103" i="4"/>
  <c r="E1103" i="4"/>
  <c r="C1104" i="4"/>
  <c r="D1104" i="4"/>
  <c r="E1104" i="4"/>
  <c r="C1105" i="4"/>
  <c r="D1105" i="4"/>
  <c r="E1105" i="4"/>
  <c r="E1106" i="4"/>
  <c r="C1107" i="4"/>
  <c r="D1107" i="4"/>
  <c r="E1107" i="4"/>
  <c r="C1108" i="4"/>
  <c r="D1108" i="4"/>
  <c r="E1108" i="4"/>
  <c r="C1109" i="4"/>
  <c r="D1109" i="4"/>
  <c r="E1109" i="4"/>
  <c r="E1110" i="4"/>
  <c r="E1111" i="4"/>
  <c r="C1112" i="4"/>
  <c r="D1112" i="4"/>
  <c r="E1112" i="4"/>
  <c r="C1113" i="4"/>
  <c r="D1113" i="4"/>
  <c r="E1113" i="4"/>
  <c r="C1114" i="4"/>
  <c r="D1114" i="4"/>
  <c r="E1114" i="4"/>
  <c r="C1115" i="4"/>
  <c r="D1115" i="4"/>
  <c r="E1115" i="4"/>
  <c r="C1116" i="4"/>
  <c r="D1116" i="4"/>
  <c r="E1116" i="4"/>
  <c r="C1117" i="4"/>
  <c r="D1117" i="4"/>
  <c r="E1117" i="4"/>
  <c r="C1118" i="4"/>
  <c r="D1118" i="4"/>
  <c r="E1118" i="4"/>
  <c r="C1119" i="4"/>
  <c r="D1119" i="4"/>
  <c r="E1119" i="4"/>
  <c r="C1120" i="4"/>
  <c r="D1120" i="4"/>
  <c r="E1120" i="4"/>
  <c r="E1121" i="4"/>
  <c r="D1122" i="4"/>
  <c r="E1122" i="4"/>
  <c r="C1123" i="4"/>
  <c r="D1123" i="4"/>
  <c r="E1123" i="4"/>
  <c r="E1054" i="4"/>
  <c r="G1123" i="4"/>
  <c r="F1123" i="4"/>
  <c r="F1048" i="4"/>
  <c r="E1048" i="4"/>
  <c r="D1048" i="4"/>
  <c r="C1044" i="4"/>
  <c r="E1043" i="4"/>
  <c r="C1042" i="4"/>
  <c r="E1038" i="4"/>
  <c r="D1038" i="4"/>
  <c r="E1034" i="4"/>
  <c r="D1034" i="4"/>
  <c r="G1033" i="4"/>
  <c r="F1030" i="4"/>
  <c r="E1030" i="4"/>
  <c r="E1027" i="4"/>
  <c r="D1027" i="4"/>
  <c r="C1027" i="4"/>
  <c r="D1024" i="4"/>
  <c r="C1024" i="4"/>
  <c r="G1023" i="4"/>
  <c r="C1021" i="4"/>
  <c r="F1020" i="4"/>
  <c r="E1017" i="4"/>
  <c r="D1017" i="4"/>
  <c r="C1017" i="4"/>
  <c r="D1014" i="4"/>
  <c r="C1014" i="4"/>
  <c r="G1013" i="4"/>
  <c r="F1011" i="4"/>
  <c r="E1011" i="4"/>
  <c r="G1009" i="4"/>
  <c r="F1009" i="4"/>
  <c r="E1009" i="4"/>
  <c r="D1008" i="4"/>
  <c r="C1008" i="4"/>
  <c r="F1006" i="4"/>
  <c r="E1006" i="4"/>
  <c r="G1005" i="4"/>
  <c r="F1004" i="4"/>
  <c r="E1004" i="4"/>
  <c r="D1004" i="4"/>
  <c r="C1003" i="4"/>
  <c r="F1002" i="4"/>
  <c r="C1001" i="4"/>
  <c r="G1000" i="4"/>
  <c r="F1000" i="4"/>
  <c r="E999" i="4"/>
  <c r="G998" i="4"/>
  <c r="F998" i="4"/>
  <c r="D997" i="4"/>
  <c r="C997" i="4"/>
  <c r="G995" i="4"/>
  <c r="F995" i="4"/>
  <c r="E995" i="4"/>
  <c r="D994" i="4"/>
  <c r="C994" i="4"/>
  <c r="F992" i="4"/>
  <c r="E992" i="4"/>
  <c r="D992" i="4"/>
  <c r="C991" i="4"/>
  <c r="G990" i="4"/>
  <c r="F990" i="4"/>
  <c r="E989" i="4"/>
  <c r="C989" i="4"/>
  <c r="G987" i="4"/>
  <c r="F987" i="4"/>
  <c r="E987" i="4"/>
  <c r="G985" i="4"/>
  <c r="F985" i="4"/>
  <c r="E985" i="4"/>
  <c r="C984" i="4"/>
  <c r="G983" i="4"/>
  <c r="F982" i="4"/>
  <c r="E982" i="4"/>
  <c r="D982" i="4"/>
  <c r="C981" i="4"/>
  <c r="G980" i="4"/>
  <c r="E979" i="4"/>
  <c r="D979" i="4"/>
  <c r="C979" i="4"/>
  <c r="G21" i="15"/>
  <c r="G23" i="15"/>
  <c r="I18" i="17"/>
  <c r="C23" i="15"/>
  <c r="D441" i="4"/>
  <c r="C681" i="4"/>
  <c r="F681" i="4"/>
  <c r="F1355" i="4"/>
  <c r="G681" i="4"/>
  <c r="G1355" i="4"/>
  <c r="E682" i="4"/>
  <c r="F682" i="4"/>
  <c r="F1356" i="4"/>
  <c r="D683" i="4"/>
  <c r="E683" i="4"/>
  <c r="C684" i="4"/>
  <c r="D684" i="4"/>
  <c r="G684" i="4"/>
  <c r="G1358" i="4"/>
  <c r="C685" i="4"/>
  <c r="F685" i="4"/>
  <c r="F1359" i="4"/>
  <c r="G685" i="4"/>
  <c r="G1359" i="4"/>
  <c r="E686" i="4"/>
  <c r="F686" i="4"/>
  <c r="F1360" i="4"/>
  <c r="C688" i="4"/>
  <c r="D688" i="4"/>
  <c r="G688" i="4"/>
  <c r="G1362" i="4"/>
  <c r="C689" i="4"/>
  <c r="F689" i="4"/>
  <c r="F1363" i="4"/>
  <c r="G689" i="4"/>
  <c r="G1363" i="4"/>
  <c r="E690" i="4"/>
  <c r="F690" i="4"/>
  <c r="F1364" i="4"/>
  <c r="D691" i="4"/>
  <c r="E691" i="4"/>
  <c r="C692" i="4"/>
  <c r="D692" i="4"/>
  <c r="G692" i="4"/>
  <c r="G1366" i="4"/>
  <c r="C693" i="4"/>
  <c r="F693" i="4"/>
  <c r="F1367" i="4"/>
  <c r="G693" i="4"/>
  <c r="G1367" i="4"/>
  <c r="E694" i="4"/>
  <c r="F694" i="4"/>
  <c r="D695" i="4"/>
  <c r="E695" i="4"/>
  <c r="C696" i="4"/>
  <c r="D696" i="4"/>
  <c r="G696" i="4"/>
  <c r="G1370" i="4"/>
  <c r="C697" i="4"/>
  <c r="F697" i="4"/>
  <c r="F1371" i="4"/>
  <c r="G697" i="4"/>
  <c r="G1371" i="4"/>
  <c r="E698" i="4"/>
  <c r="F698" i="4"/>
  <c r="F1372" i="4"/>
  <c r="D699" i="4"/>
  <c r="E699" i="4"/>
  <c r="G700" i="4"/>
  <c r="G1374" i="4"/>
  <c r="C701" i="4"/>
  <c r="F701" i="4"/>
  <c r="F1375" i="4"/>
  <c r="G701" i="4"/>
  <c r="G1375" i="4"/>
  <c r="E702" i="4"/>
  <c r="F702" i="4"/>
  <c r="F1376" i="4"/>
  <c r="C704" i="4"/>
  <c r="D704" i="4"/>
  <c r="E704" i="4"/>
  <c r="G704" i="4"/>
  <c r="G1378" i="4"/>
  <c r="C705" i="4"/>
  <c r="D705" i="4"/>
  <c r="F705" i="4"/>
  <c r="F1379" i="4"/>
  <c r="G705" i="4"/>
  <c r="G1379" i="4"/>
  <c r="E706" i="4"/>
  <c r="F706" i="4"/>
  <c r="F1380" i="4"/>
  <c r="C708" i="4"/>
  <c r="D708" i="4"/>
  <c r="G708" i="4"/>
  <c r="G1382" i="4"/>
  <c r="F709" i="4"/>
  <c r="F1383" i="4"/>
  <c r="G709" i="4"/>
  <c r="G1383" i="4"/>
  <c r="E710" i="4"/>
  <c r="F710" i="4"/>
  <c r="F1384" i="4"/>
  <c r="D711" i="4"/>
  <c r="E711" i="4"/>
  <c r="G712" i="4"/>
  <c r="G1386" i="4"/>
  <c r="C713" i="4"/>
  <c r="F713" i="4"/>
  <c r="F1387" i="4"/>
  <c r="G713" i="4"/>
  <c r="G1387" i="4"/>
  <c r="E714" i="4"/>
  <c r="F714" i="4"/>
  <c r="F1388" i="4"/>
  <c r="D715" i="4"/>
  <c r="E715" i="4"/>
  <c r="C716" i="4"/>
  <c r="D716" i="4"/>
  <c r="G716" i="4"/>
  <c r="G1390" i="4"/>
  <c r="C717" i="4"/>
  <c r="F717" i="4"/>
  <c r="F1391" i="4"/>
  <c r="G717" i="4"/>
  <c r="G1391" i="4"/>
  <c r="E718" i="4"/>
  <c r="F718" i="4"/>
  <c r="F1392" i="4"/>
  <c r="C720" i="4"/>
  <c r="D720" i="4"/>
  <c r="G720" i="4"/>
  <c r="G1394" i="4"/>
  <c r="C721" i="4"/>
  <c r="F721" i="4"/>
  <c r="F1395" i="4"/>
  <c r="G721" i="4"/>
  <c r="G1395" i="4"/>
  <c r="E722" i="4"/>
  <c r="F722" i="4"/>
  <c r="F1396" i="4"/>
  <c r="D723" i="4"/>
  <c r="E723" i="4"/>
  <c r="C724" i="4"/>
  <c r="D724" i="4"/>
  <c r="G724" i="4"/>
  <c r="G1398" i="4"/>
  <c r="C725" i="4"/>
  <c r="F725" i="4"/>
  <c r="F1399" i="4"/>
  <c r="G725" i="4"/>
  <c r="G1399" i="4"/>
  <c r="E726" i="4"/>
  <c r="F726" i="4"/>
  <c r="F1400" i="4"/>
  <c r="D727" i="4"/>
  <c r="E727" i="4"/>
  <c r="C728" i="4"/>
  <c r="D728" i="4"/>
  <c r="G728" i="4"/>
  <c r="G1402" i="4"/>
  <c r="C729" i="4"/>
  <c r="F729" i="4"/>
  <c r="F1403" i="4"/>
  <c r="G729" i="4"/>
  <c r="G1403" i="4"/>
  <c r="E730" i="4"/>
  <c r="F730" i="4"/>
  <c r="F1404" i="4"/>
  <c r="D731" i="4"/>
  <c r="E731" i="4"/>
  <c r="G732" i="4"/>
  <c r="G1406" i="4"/>
  <c r="C733" i="4"/>
  <c r="F733" i="4"/>
  <c r="F1407" i="4"/>
  <c r="G733" i="4"/>
  <c r="G1407" i="4"/>
  <c r="E734" i="4"/>
  <c r="F734" i="4"/>
  <c r="F1408" i="4"/>
  <c r="D735" i="4"/>
  <c r="E735" i="4"/>
  <c r="G736" i="4"/>
  <c r="G1410" i="4"/>
  <c r="F737" i="4"/>
  <c r="F1411" i="4"/>
  <c r="G737" i="4"/>
  <c r="G1411" i="4"/>
  <c r="E738" i="4"/>
  <c r="F738" i="4"/>
  <c r="F1412" i="4"/>
  <c r="D739" i="4"/>
  <c r="E739" i="4"/>
  <c r="C740" i="4"/>
  <c r="D740" i="4"/>
  <c r="G740" i="4"/>
  <c r="G1414" i="4"/>
  <c r="C741" i="4"/>
  <c r="F741" i="4"/>
  <c r="F1415" i="4"/>
  <c r="G741" i="4"/>
  <c r="G1415" i="4"/>
  <c r="E742" i="4"/>
  <c r="F742" i="4"/>
  <c r="F1416" i="4"/>
  <c r="D743" i="4"/>
  <c r="E743" i="4"/>
  <c r="C744" i="4"/>
  <c r="D744" i="4"/>
  <c r="G744" i="4"/>
  <c r="G1418" i="4"/>
  <c r="C745" i="4"/>
  <c r="D745" i="4"/>
  <c r="F745" i="4"/>
  <c r="F1419" i="4"/>
  <c r="G745" i="4"/>
  <c r="G1419" i="4"/>
  <c r="E746" i="4"/>
  <c r="F746" i="4"/>
  <c r="F1420" i="4"/>
  <c r="C748" i="4"/>
  <c r="D748" i="4"/>
  <c r="E748" i="4"/>
  <c r="G748" i="4"/>
  <c r="G1422" i="4"/>
  <c r="C749" i="4"/>
  <c r="F749" i="4"/>
  <c r="G749" i="4"/>
  <c r="F680" i="4"/>
  <c r="F1354" i="4"/>
  <c r="G680" i="4"/>
  <c r="G1354" i="4"/>
  <c r="C757" i="4"/>
  <c r="D757" i="4"/>
  <c r="E757" i="4"/>
  <c r="G757" i="4"/>
  <c r="G1431" i="4"/>
  <c r="F758" i="4"/>
  <c r="F1432" i="4"/>
  <c r="G758" i="4"/>
  <c r="G1432" i="4"/>
  <c r="C759" i="4"/>
  <c r="E759" i="4"/>
  <c r="D760" i="4"/>
  <c r="E760" i="4"/>
  <c r="F760" i="4"/>
  <c r="F1434" i="4"/>
  <c r="C761" i="4"/>
  <c r="G761" i="4"/>
  <c r="G1435" i="4"/>
  <c r="F762" i="4"/>
  <c r="F1436" i="4"/>
  <c r="E763" i="4"/>
  <c r="F763" i="4"/>
  <c r="F1437" i="4"/>
  <c r="G763" i="4"/>
  <c r="G1437" i="4"/>
  <c r="D764" i="4"/>
  <c r="C765" i="4"/>
  <c r="D765" i="4"/>
  <c r="E765" i="4"/>
  <c r="G765" i="4"/>
  <c r="G1439" i="4"/>
  <c r="F766" i="4"/>
  <c r="F1440" i="4"/>
  <c r="G766" i="4"/>
  <c r="G1440" i="4"/>
  <c r="C767" i="4"/>
  <c r="E767" i="4"/>
  <c r="D768" i="4"/>
  <c r="E768" i="4"/>
  <c r="F768" i="4"/>
  <c r="F1442" i="4"/>
  <c r="C769" i="4"/>
  <c r="C779" i="4"/>
  <c r="G49" i="16"/>
  <c r="G769" i="4"/>
  <c r="G1443" i="4"/>
  <c r="C770" i="4"/>
  <c r="D770" i="4"/>
  <c r="F770" i="4"/>
  <c r="F1444" i="4"/>
  <c r="E771" i="4"/>
  <c r="F771" i="4"/>
  <c r="F1445" i="4"/>
  <c r="G771" i="4"/>
  <c r="G1445" i="4"/>
  <c r="D772" i="4"/>
  <c r="C773" i="4"/>
  <c r="D773" i="4"/>
  <c r="E773" i="4"/>
  <c r="G773" i="4"/>
  <c r="G1447" i="4"/>
  <c r="F774" i="4"/>
  <c r="F1448" i="4"/>
  <c r="G774" i="4"/>
  <c r="G1448" i="4"/>
  <c r="D776" i="4"/>
  <c r="E776" i="4"/>
  <c r="F776" i="4"/>
  <c r="F1450" i="4"/>
  <c r="C777" i="4"/>
  <c r="G777" i="4"/>
  <c r="G1451" i="4"/>
  <c r="F778" i="4"/>
  <c r="F1452" i="4"/>
  <c r="E779" i="4"/>
  <c r="F779" i="4"/>
  <c r="F1453" i="4"/>
  <c r="G779" i="4"/>
  <c r="G1453" i="4"/>
  <c r="D780" i="4"/>
  <c r="C781" i="4"/>
  <c r="D781" i="4"/>
  <c r="E781" i="4"/>
  <c r="G781" i="4"/>
  <c r="G1455" i="4"/>
  <c r="F782" i="4"/>
  <c r="F1456" i="4"/>
  <c r="G782" i="4"/>
  <c r="G1456" i="4"/>
  <c r="C783" i="4"/>
  <c r="E783" i="4"/>
  <c r="F784" i="4"/>
  <c r="F1458" i="4"/>
  <c r="C785" i="4"/>
  <c r="G785" i="4"/>
  <c r="G1459" i="4"/>
  <c r="C786" i="4"/>
  <c r="D786" i="4"/>
  <c r="F786" i="4"/>
  <c r="F1460" i="4"/>
  <c r="F787" i="4"/>
  <c r="F1461" i="4"/>
  <c r="G787" i="4"/>
  <c r="G1461" i="4"/>
  <c r="D788" i="4"/>
  <c r="C789" i="4"/>
  <c r="D789" i="4"/>
  <c r="E789" i="4"/>
  <c r="G789" i="4"/>
  <c r="G1463" i="4"/>
  <c r="D792" i="4"/>
  <c r="G801" i="4"/>
  <c r="G1475" i="4"/>
  <c r="C831" i="4"/>
  <c r="D831" i="4"/>
  <c r="E831" i="4"/>
  <c r="F831" i="4"/>
  <c r="G831" i="4"/>
  <c r="C832" i="4"/>
  <c r="D832" i="4"/>
  <c r="E832" i="4"/>
  <c r="F832" i="4"/>
  <c r="G832" i="4"/>
  <c r="C833" i="4"/>
  <c r="D833" i="4"/>
  <c r="E833" i="4"/>
  <c r="F833" i="4"/>
  <c r="G833" i="4"/>
  <c r="C834" i="4"/>
  <c r="D834" i="4"/>
  <c r="E834" i="4"/>
  <c r="F834" i="4"/>
  <c r="G834" i="4"/>
  <c r="C835" i="4"/>
  <c r="D835" i="4"/>
  <c r="E835" i="4"/>
  <c r="F835" i="4"/>
  <c r="G835" i="4"/>
  <c r="C836" i="4"/>
  <c r="D836" i="4"/>
  <c r="E836" i="4"/>
  <c r="F836" i="4"/>
  <c r="G836" i="4"/>
  <c r="F837" i="4"/>
  <c r="G837" i="4"/>
  <c r="C838" i="4"/>
  <c r="D838" i="4"/>
  <c r="E838" i="4"/>
  <c r="F838" i="4"/>
  <c r="G838" i="4"/>
  <c r="C839" i="4"/>
  <c r="D839" i="4"/>
  <c r="E839" i="4"/>
  <c r="F839" i="4"/>
  <c r="G839" i="4"/>
  <c r="C840" i="4"/>
  <c r="D840" i="4"/>
  <c r="E840" i="4"/>
  <c r="F840" i="4"/>
  <c r="G840" i="4"/>
  <c r="C841" i="4"/>
  <c r="D841" i="4"/>
  <c r="E841" i="4"/>
  <c r="F841" i="4"/>
  <c r="G841" i="4"/>
  <c r="C842" i="4"/>
  <c r="D842" i="4"/>
  <c r="E842" i="4"/>
  <c r="F842" i="4"/>
  <c r="G842" i="4"/>
  <c r="C843" i="4"/>
  <c r="D843" i="4"/>
  <c r="E843" i="4"/>
  <c r="F843" i="4"/>
  <c r="G843" i="4"/>
  <c r="C844" i="4"/>
  <c r="D844" i="4"/>
  <c r="E844" i="4"/>
  <c r="F844" i="4"/>
  <c r="G844" i="4"/>
  <c r="C845" i="4"/>
  <c r="D845" i="4"/>
  <c r="E845" i="4"/>
  <c r="F845" i="4"/>
  <c r="G845" i="4"/>
  <c r="C846" i="4"/>
  <c r="D846" i="4"/>
  <c r="E846" i="4"/>
  <c r="F846" i="4"/>
  <c r="G846" i="4"/>
  <c r="C847" i="4"/>
  <c r="D847" i="4"/>
  <c r="E847" i="4"/>
  <c r="F847" i="4"/>
  <c r="G847" i="4"/>
  <c r="C848" i="4"/>
  <c r="D848" i="4"/>
  <c r="E848" i="4"/>
  <c r="F848" i="4"/>
  <c r="G848" i="4"/>
  <c r="C849" i="4"/>
  <c r="D849" i="4"/>
  <c r="E849" i="4"/>
  <c r="F849" i="4"/>
  <c r="G849" i="4"/>
  <c r="F850" i="4"/>
  <c r="G850" i="4"/>
  <c r="C851" i="4"/>
  <c r="D851" i="4"/>
  <c r="E851" i="4"/>
  <c r="F851" i="4"/>
  <c r="G851" i="4"/>
  <c r="C852" i="4"/>
  <c r="D852" i="4"/>
  <c r="E852" i="4"/>
  <c r="F852" i="4"/>
  <c r="G852" i="4"/>
  <c r="F853" i="4"/>
  <c r="G853" i="4"/>
  <c r="C854" i="4"/>
  <c r="D854" i="4"/>
  <c r="E854" i="4"/>
  <c r="F854" i="4"/>
  <c r="G854" i="4"/>
  <c r="C855" i="4"/>
  <c r="D855" i="4"/>
  <c r="E855" i="4"/>
  <c r="F855" i="4"/>
  <c r="G855" i="4"/>
  <c r="C856" i="4"/>
  <c r="D856" i="4"/>
  <c r="E856" i="4"/>
  <c r="F856" i="4"/>
  <c r="G856" i="4"/>
  <c r="F857" i="4"/>
  <c r="G857" i="4"/>
  <c r="C858" i="4"/>
  <c r="D858" i="4"/>
  <c r="E858" i="4"/>
  <c r="F858" i="4"/>
  <c r="G858" i="4"/>
  <c r="F859" i="4"/>
  <c r="G859" i="4"/>
  <c r="C860" i="4"/>
  <c r="D860" i="4"/>
  <c r="E860" i="4"/>
  <c r="F860" i="4"/>
  <c r="G860" i="4"/>
  <c r="C861" i="4"/>
  <c r="D861" i="4"/>
  <c r="E861" i="4"/>
  <c r="F861" i="4"/>
  <c r="G861" i="4"/>
  <c r="F862" i="4"/>
  <c r="G862" i="4"/>
  <c r="C863" i="4"/>
  <c r="D863" i="4"/>
  <c r="E863" i="4"/>
  <c r="F863" i="4"/>
  <c r="G863" i="4"/>
  <c r="C864" i="4"/>
  <c r="D864" i="4"/>
  <c r="E864" i="4"/>
  <c r="F864" i="4"/>
  <c r="G864" i="4"/>
  <c r="C865" i="4"/>
  <c r="D865" i="4"/>
  <c r="E865" i="4"/>
  <c r="F865" i="4"/>
  <c r="G865" i="4"/>
  <c r="C866" i="4"/>
  <c r="D866" i="4"/>
  <c r="E866" i="4"/>
  <c r="F866" i="4"/>
  <c r="G866" i="4"/>
  <c r="C867" i="4"/>
  <c r="D867" i="4"/>
  <c r="E867" i="4"/>
  <c r="F867" i="4"/>
  <c r="G867" i="4"/>
  <c r="C868" i="4"/>
  <c r="D868" i="4"/>
  <c r="E868" i="4"/>
  <c r="F868" i="4"/>
  <c r="G868" i="4"/>
  <c r="F869" i="4"/>
  <c r="G869" i="4"/>
  <c r="C870" i="4"/>
  <c r="D870" i="4"/>
  <c r="E870" i="4"/>
  <c r="F870" i="4"/>
  <c r="G870" i="4"/>
  <c r="C871" i="4"/>
  <c r="D871" i="4"/>
  <c r="E871" i="4"/>
  <c r="F871" i="4"/>
  <c r="G871" i="4"/>
  <c r="C872" i="4"/>
  <c r="D872" i="4"/>
  <c r="E872" i="4"/>
  <c r="F872" i="4"/>
  <c r="G872" i="4"/>
  <c r="C873" i="4"/>
  <c r="D873" i="4"/>
  <c r="E873" i="4"/>
  <c r="F873" i="4"/>
  <c r="G873" i="4"/>
  <c r="C874" i="4"/>
  <c r="D874" i="4"/>
  <c r="E874" i="4"/>
  <c r="F874" i="4"/>
  <c r="G874" i="4"/>
  <c r="C875" i="4"/>
  <c r="D875" i="4"/>
  <c r="E875" i="4"/>
  <c r="F875" i="4"/>
  <c r="G875" i="4"/>
  <c r="C876" i="4"/>
  <c r="D876" i="4"/>
  <c r="E876" i="4"/>
  <c r="F876" i="4"/>
  <c r="G876" i="4"/>
  <c r="C877" i="4"/>
  <c r="D877" i="4"/>
  <c r="E877" i="4"/>
  <c r="F877" i="4"/>
  <c r="G877" i="4"/>
  <c r="C878" i="4"/>
  <c r="D878" i="4"/>
  <c r="E878" i="4"/>
  <c r="F878" i="4"/>
  <c r="G878" i="4"/>
  <c r="C879" i="4"/>
  <c r="D879" i="4"/>
  <c r="E879" i="4"/>
  <c r="F879" i="4"/>
  <c r="G879" i="4"/>
  <c r="C880" i="4"/>
  <c r="D880" i="4"/>
  <c r="E880" i="4"/>
  <c r="F880" i="4"/>
  <c r="G880" i="4"/>
  <c r="C881" i="4"/>
  <c r="D881" i="4"/>
  <c r="E881" i="4"/>
  <c r="F881" i="4"/>
  <c r="G881" i="4"/>
  <c r="F882" i="4"/>
  <c r="G882" i="4"/>
  <c r="C883" i="4"/>
  <c r="D883" i="4"/>
  <c r="E883" i="4"/>
  <c r="F883" i="4"/>
  <c r="G883" i="4"/>
  <c r="C884" i="4"/>
  <c r="D884" i="4"/>
  <c r="E884" i="4"/>
  <c r="F884" i="4"/>
  <c r="G884" i="4"/>
  <c r="C885" i="4"/>
  <c r="D885" i="4"/>
  <c r="E885" i="4"/>
  <c r="F885" i="4"/>
  <c r="G885" i="4"/>
  <c r="F886" i="4"/>
  <c r="G886" i="4"/>
  <c r="F887" i="4"/>
  <c r="G887" i="4"/>
  <c r="C888" i="4"/>
  <c r="D888" i="4"/>
  <c r="E888" i="4"/>
  <c r="F888" i="4"/>
  <c r="G888" i="4"/>
  <c r="C889" i="4"/>
  <c r="D889" i="4"/>
  <c r="E889" i="4"/>
  <c r="F889" i="4"/>
  <c r="G889" i="4"/>
  <c r="C890" i="4"/>
  <c r="D890" i="4"/>
  <c r="E890" i="4"/>
  <c r="F890" i="4"/>
  <c r="G890" i="4"/>
  <c r="C891" i="4"/>
  <c r="D891" i="4"/>
  <c r="E891" i="4"/>
  <c r="F891" i="4"/>
  <c r="G891" i="4"/>
  <c r="C892" i="4"/>
  <c r="D892" i="4"/>
  <c r="E892" i="4"/>
  <c r="F892" i="4"/>
  <c r="G892" i="4"/>
  <c r="C893" i="4"/>
  <c r="D893" i="4"/>
  <c r="E893" i="4"/>
  <c r="F893" i="4"/>
  <c r="G893" i="4"/>
  <c r="C894" i="4"/>
  <c r="D894" i="4"/>
  <c r="E894" i="4"/>
  <c r="F894" i="4"/>
  <c r="G894" i="4"/>
  <c r="C895" i="4"/>
  <c r="D895" i="4"/>
  <c r="E895" i="4"/>
  <c r="F895" i="4"/>
  <c r="G895" i="4"/>
  <c r="C896" i="4"/>
  <c r="D896" i="4"/>
  <c r="E896" i="4"/>
  <c r="F896" i="4"/>
  <c r="G896" i="4"/>
  <c r="C897" i="4"/>
  <c r="D897" i="4"/>
  <c r="E897" i="4"/>
  <c r="F897" i="4"/>
  <c r="G897" i="4"/>
  <c r="F898" i="4"/>
  <c r="G898" i="4"/>
  <c r="F899" i="4"/>
  <c r="G899" i="4"/>
  <c r="F830" i="4"/>
  <c r="G830" i="4"/>
  <c r="E606" i="4"/>
  <c r="F606" i="4"/>
  <c r="F1280" i="4"/>
  <c r="F607" i="4"/>
  <c r="F1281" i="4"/>
  <c r="G608" i="4"/>
  <c r="G1282" i="4"/>
  <c r="G609" i="4"/>
  <c r="G1283" i="4"/>
  <c r="C611" i="4"/>
  <c r="F612" i="4"/>
  <c r="F1286" i="4"/>
  <c r="G613" i="4"/>
  <c r="G1287" i="4"/>
  <c r="G614" i="4"/>
  <c r="G1288" i="4"/>
  <c r="C616" i="4"/>
  <c r="C617" i="4"/>
  <c r="D617" i="4"/>
  <c r="D618" i="4"/>
  <c r="E618" i="4"/>
  <c r="E619" i="4"/>
  <c r="F619" i="4"/>
  <c r="F1293" i="4"/>
  <c r="F620" i="4"/>
  <c r="F1294" i="4"/>
  <c r="G621" i="4"/>
  <c r="G1295" i="4"/>
  <c r="G622" i="4"/>
  <c r="G1296" i="4"/>
  <c r="C624" i="4"/>
  <c r="F625" i="4"/>
  <c r="F1299" i="4"/>
  <c r="G626" i="4"/>
  <c r="G1300" i="4"/>
  <c r="G627" i="4"/>
  <c r="G1301" i="4"/>
  <c r="E629" i="4"/>
  <c r="F629" i="4"/>
  <c r="F1303" i="4"/>
  <c r="F630" i="4"/>
  <c r="F1304" i="4"/>
  <c r="G631" i="4"/>
  <c r="G1305" i="4"/>
  <c r="D633" i="4"/>
  <c r="E633" i="4"/>
  <c r="G634" i="4"/>
  <c r="G1308" i="4"/>
  <c r="C636" i="4"/>
  <c r="F637" i="4"/>
  <c r="F1311" i="4"/>
  <c r="G638" i="4"/>
  <c r="G1312" i="4"/>
  <c r="G639" i="4"/>
  <c r="G1313" i="4"/>
  <c r="C641" i="4"/>
  <c r="C642" i="4"/>
  <c r="D642" i="4"/>
  <c r="D643" i="4"/>
  <c r="E643" i="4"/>
  <c r="G644" i="4"/>
  <c r="G1318" i="4"/>
  <c r="C646" i="4"/>
  <c r="C647" i="4"/>
  <c r="D647" i="4"/>
  <c r="D648" i="4"/>
  <c r="E648" i="4"/>
  <c r="E649" i="4"/>
  <c r="F649" i="4"/>
  <c r="F1323" i="4"/>
  <c r="F650" i="4"/>
  <c r="F1324" i="4"/>
  <c r="G651" i="4"/>
  <c r="G1325" i="4"/>
  <c r="G652" i="4"/>
  <c r="G1326" i="4"/>
  <c r="C654" i="4"/>
  <c r="C655" i="4"/>
  <c r="D655" i="4"/>
  <c r="D656" i="4"/>
  <c r="E656" i="4"/>
  <c r="G657" i="4"/>
  <c r="G1331" i="4"/>
  <c r="C659" i="4"/>
  <c r="C660" i="4"/>
  <c r="D660" i="4"/>
  <c r="G661" i="4"/>
  <c r="G1335" i="4"/>
  <c r="D663" i="4"/>
  <c r="E663" i="4"/>
  <c r="E664" i="4"/>
  <c r="F664" i="4"/>
  <c r="F1338" i="4"/>
  <c r="F665" i="4"/>
  <c r="F1339" i="4"/>
  <c r="G666" i="4"/>
  <c r="G1340" i="4"/>
  <c r="G667" i="4"/>
  <c r="G1341" i="4"/>
  <c r="C669" i="4"/>
  <c r="C670" i="4"/>
  <c r="D670" i="4"/>
  <c r="D671" i="4"/>
  <c r="E671" i="4"/>
  <c r="E672" i="4"/>
  <c r="F672" i="4"/>
  <c r="F1346" i="4"/>
  <c r="F674" i="4"/>
  <c r="G605" i="4"/>
  <c r="G1279" i="4"/>
  <c r="C532" i="4"/>
  <c r="D532" i="4"/>
  <c r="E532" i="4"/>
  <c r="G532" i="4"/>
  <c r="F533" i="4"/>
  <c r="G533" i="4"/>
  <c r="C534" i="4"/>
  <c r="E534" i="4"/>
  <c r="D535" i="4"/>
  <c r="E535" i="4"/>
  <c r="F535" i="4"/>
  <c r="C536" i="4"/>
  <c r="G536" i="4"/>
  <c r="F537" i="4"/>
  <c r="E538" i="4"/>
  <c r="F538" i="4"/>
  <c r="G538" i="4"/>
  <c r="D539" i="4"/>
  <c r="F539" i="4"/>
  <c r="C540" i="4"/>
  <c r="D540" i="4"/>
  <c r="E540" i="4"/>
  <c r="G540" i="4"/>
  <c r="D541" i="4"/>
  <c r="F541" i="4"/>
  <c r="G541" i="4"/>
  <c r="C542" i="4"/>
  <c r="E542" i="4"/>
  <c r="D543" i="4"/>
  <c r="E543" i="4"/>
  <c r="F543" i="4"/>
  <c r="C544" i="4"/>
  <c r="G544" i="4"/>
  <c r="C545" i="4"/>
  <c r="D545" i="4"/>
  <c r="F545" i="4"/>
  <c r="C546" i="4"/>
  <c r="E546" i="4"/>
  <c r="F546" i="4"/>
  <c r="G546" i="4"/>
  <c r="D547" i="4"/>
  <c r="F547" i="4"/>
  <c r="C548" i="4"/>
  <c r="D548" i="4"/>
  <c r="E548" i="4"/>
  <c r="G548" i="4"/>
  <c r="F549" i="4"/>
  <c r="G549" i="4"/>
  <c r="D551" i="4"/>
  <c r="E551" i="4"/>
  <c r="F551" i="4"/>
  <c r="C552" i="4"/>
  <c r="G552" i="4"/>
  <c r="F553" i="4"/>
  <c r="E554" i="4"/>
  <c r="F554" i="4"/>
  <c r="G554" i="4"/>
  <c r="D555" i="4"/>
  <c r="C556" i="4"/>
  <c r="D556" i="4"/>
  <c r="E556" i="4"/>
  <c r="G556" i="4"/>
  <c r="F557" i="4"/>
  <c r="G557" i="4"/>
  <c r="C558" i="4"/>
  <c r="E558" i="4"/>
  <c r="F559" i="4"/>
  <c r="C560" i="4"/>
  <c r="G560" i="4"/>
  <c r="C561" i="4"/>
  <c r="D561" i="4"/>
  <c r="F561" i="4"/>
  <c r="F562" i="4"/>
  <c r="G562" i="4"/>
  <c r="D563" i="4"/>
  <c r="C564" i="4"/>
  <c r="D564" i="4"/>
  <c r="E564" i="4"/>
  <c r="G564" i="4"/>
  <c r="F569" i="4"/>
  <c r="G572" i="4"/>
  <c r="C576" i="4"/>
  <c r="D579" i="4"/>
  <c r="F455" i="4"/>
  <c r="G455" i="4"/>
  <c r="F456" i="4"/>
  <c r="G456" i="4"/>
  <c r="E457" i="4"/>
  <c r="F457" i="4"/>
  <c r="D458" i="4"/>
  <c r="E458" i="4"/>
  <c r="D459" i="4"/>
  <c r="G459" i="4"/>
  <c r="F460" i="4"/>
  <c r="G460" i="4"/>
  <c r="E461" i="4"/>
  <c r="F461" i="4"/>
  <c r="D463" i="4"/>
  <c r="G463" i="4"/>
  <c r="F464" i="4"/>
  <c r="G464" i="4"/>
  <c r="E465" i="4"/>
  <c r="F465" i="4"/>
  <c r="D466" i="4"/>
  <c r="E466" i="4"/>
  <c r="F466" i="4"/>
  <c r="D467" i="4"/>
  <c r="G467" i="4"/>
  <c r="F468" i="4"/>
  <c r="G468" i="4"/>
  <c r="E469" i="4"/>
  <c r="F469" i="4"/>
  <c r="D470" i="4"/>
  <c r="E470" i="4"/>
  <c r="D471" i="4"/>
  <c r="G471" i="4"/>
  <c r="F472" i="4"/>
  <c r="G472" i="4"/>
  <c r="E473" i="4"/>
  <c r="F473" i="4"/>
  <c r="D474" i="4"/>
  <c r="E474" i="4"/>
  <c r="G475" i="4"/>
  <c r="F476" i="4"/>
  <c r="G476" i="4"/>
  <c r="E477" i="4"/>
  <c r="F477" i="4"/>
  <c r="D479" i="4"/>
  <c r="E479" i="4"/>
  <c r="G479" i="4"/>
  <c r="F480" i="4"/>
  <c r="G480" i="4"/>
  <c r="D481" i="4"/>
  <c r="E481" i="4"/>
  <c r="F481" i="4"/>
  <c r="D483" i="4"/>
  <c r="G483" i="4"/>
  <c r="F484" i="4"/>
  <c r="G484" i="4"/>
  <c r="E485" i="4"/>
  <c r="F485" i="4"/>
  <c r="D486" i="4"/>
  <c r="E486" i="4"/>
  <c r="G487" i="4"/>
  <c r="F488" i="4"/>
  <c r="G488" i="4"/>
  <c r="E489" i="4"/>
  <c r="F489" i="4"/>
  <c r="D490" i="4"/>
  <c r="E490" i="4"/>
  <c r="D491" i="4"/>
  <c r="G491" i="4"/>
  <c r="F492" i="4"/>
  <c r="G492" i="4"/>
  <c r="E493" i="4"/>
  <c r="F493" i="4"/>
  <c r="D495" i="4"/>
  <c r="G495" i="4"/>
  <c r="F496" i="4"/>
  <c r="G496" i="4"/>
  <c r="E497" i="4"/>
  <c r="F497" i="4"/>
  <c r="D498" i="4"/>
  <c r="E498" i="4"/>
  <c r="D499" i="4"/>
  <c r="G499" i="4"/>
  <c r="F500" i="4"/>
  <c r="G500" i="4"/>
  <c r="E501" i="4"/>
  <c r="F501" i="4"/>
  <c r="D502" i="4"/>
  <c r="E502" i="4"/>
  <c r="D503" i="4"/>
  <c r="G503" i="4"/>
  <c r="F504" i="4"/>
  <c r="G504" i="4"/>
  <c r="E505" i="4"/>
  <c r="F505" i="4"/>
  <c r="D506" i="4"/>
  <c r="E506" i="4"/>
  <c r="G507" i="4"/>
  <c r="F508" i="4"/>
  <c r="G508" i="4"/>
  <c r="E509" i="4"/>
  <c r="F509" i="4"/>
  <c r="D510" i="4"/>
  <c r="E510" i="4"/>
  <c r="G511" i="4"/>
  <c r="F512" i="4"/>
  <c r="G512" i="4"/>
  <c r="E513" i="4"/>
  <c r="F513" i="4"/>
  <c r="D514" i="4"/>
  <c r="E514" i="4"/>
  <c r="D515" i="4"/>
  <c r="G515" i="4"/>
  <c r="E516" i="4"/>
  <c r="F516" i="4"/>
  <c r="G516" i="4"/>
  <c r="E517" i="4"/>
  <c r="F517" i="4"/>
  <c r="D518" i="4"/>
  <c r="E518" i="4"/>
  <c r="D519" i="4"/>
  <c r="G519" i="4"/>
  <c r="F520" i="4"/>
  <c r="G520" i="4"/>
  <c r="E521" i="4"/>
  <c r="F521" i="4"/>
  <c r="G521" i="4"/>
  <c r="F522" i="4"/>
  <c r="D523" i="4"/>
  <c r="G523" i="4"/>
  <c r="F524" i="4"/>
  <c r="G524" i="4"/>
  <c r="C523" i="4"/>
  <c r="C524" i="4"/>
  <c r="C459" i="4"/>
  <c r="C460" i="4"/>
  <c r="C463" i="4"/>
  <c r="C464" i="4"/>
  <c r="C467" i="4"/>
  <c r="C468" i="4"/>
  <c r="C471" i="4"/>
  <c r="C472" i="4"/>
  <c r="C476" i="4"/>
  <c r="C479" i="4"/>
  <c r="C480" i="4"/>
  <c r="C483" i="4"/>
  <c r="C488" i="4"/>
  <c r="C491" i="4"/>
  <c r="C492" i="4"/>
  <c r="C495" i="4"/>
  <c r="C496" i="4"/>
  <c r="C499" i="4"/>
  <c r="C500" i="4"/>
  <c r="C503" i="4"/>
  <c r="C504" i="4"/>
  <c r="C508" i="4"/>
  <c r="C509" i="4"/>
  <c r="C515" i="4"/>
  <c r="C516" i="4"/>
  <c r="C519" i="4"/>
  <c r="C520" i="4"/>
  <c r="C456" i="4"/>
  <c r="G19" i="18"/>
  <c r="F13" i="18"/>
  <c r="F12" i="17"/>
  <c r="G20" i="16"/>
  <c r="F14" i="16"/>
  <c r="E379" i="4"/>
  <c r="G440" i="4"/>
  <c r="G1114" i="4"/>
  <c r="C440" i="4"/>
  <c r="E438" i="4"/>
  <c r="C438" i="4"/>
  <c r="F437" i="4"/>
  <c r="F1111" i="4"/>
  <c r="G436" i="4"/>
  <c r="G1110" i="4"/>
  <c r="C434" i="4"/>
  <c r="F433" i="4"/>
  <c r="F1107" i="4"/>
  <c r="D433" i="4"/>
  <c r="E432" i="4"/>
  <c r="G430" i="4"/>
  <c r="G1104" i="4"/>
  <c r="E430" i="4"/>
  <c r="C430" i="4"/>
  <c r="D429" i="4"/>
  <c r="F427" i="4"/>
  <c r="F1101" i="4"/>
  <c r="D427" i="4"/>
  <c r="G426" i="4"/>
  <c r="G1100" i="4"/>
  <c r="C426" i="4"/>
  <c r="E424" i="4"/>
  <c r="C424" i="4"/>
  <c r="F423" i="4"/>
  <c r="F1097" i="4"/>
  <c r="G422" i="4"/>
  <c r="G1096" i="4"/>
  <c r="D421" i="4"/>
  <c r="G420" i="4"/>
  <c r="G1094" i="4"/>
  <c r="E420" i="4"/>
  <c r="F419" i="4"/>
  <c r="F1093" i="4"/>
  <c r="D417" i="4"/>
  <c r="G416" i="4"/>
  <c r="G1090" i="4"/>
  <c r="E416" i="4"/>
  <c r="F415" i="4"/>
  <c r="F1089" i="4"/>
  <c r="C414" i="4"/>
  <c r="F413" i="4"/>
  <c r="F1087" i="4"/>
  <c r="D413" i="4"/>
  <c r="E412" i="4"/>
  <c r="E410" i="4"/>
  <c r="C410" i="4"/>
  <c r="F409" i="4"/>
  <c r="F1083" i="4"/>
  <c r="G408" i="4"/>
  <c r="G1082" i="4"/>
  <c r="D407" i="4"/>
  <c r="G406" i="4"/>
  <c r="G1080" i="4"/>
  <c r="F405" i="4"/>
  <c r="F1079" i="4"/>
  <c r="G404" i="4"/>
  <c r="G1078" i="4"/>
  <c r="D403" i="4"/>
  <c r="G402" i="4"/>
  <c r="G1076" i="4"/>
  <c r="E402" i="4"/>
  <c r="F401" i="4"/>
  <c r="F1075" i="4"/>
  <c r="C400" i="4"/>
  <c r="F399" i="4"/>
  <c r="F1073" i="4"/>
  <c r="G398" i="4"/>
  <c r="G1072" i="4"/>
  <c r="C398" i="4"/>
  <c r="E396" i="4"/>
  <c r="C396" i="4"/>
  <c r="F395" i="4"/>
  <c r="F1069" i="4"/>
  <c r="G394" i="4"/>
  <c r="G1068" i="4"/>
  <c r="D393" i="4"/>
  <c r="G392" i="4"/>
  <c r="G1066" i="4"/>
  <c r="E392" i="4"/>
  <c r="F391" i="4"/>
  <c r="F1065" i="4"/>
  <c r="C390" i="4"/>
  <c r="F389" i="4"/>
  <c r="F1063" i="4"/>
  <c r="D389" i="4"/>
  <c r="G388" i="4"/>
  <c r="G1062" i="4"/>
  <c r="E388" i="4"/>
  <c r="C388" i="4"/>
  <c r="F387" i="4"/>
  <c r="F1061" i="4"/>
  <c r="D387" i="4"/>
  <c r="G386" i="4"/>
  <c r="G1060" i="4"/>
  <c r="F385" i="4"/>
  <c r="F1059" i="4"/>
  <c r="D385" i="4"/>
  <c r="G384" i="4"/>
  <c r="G1058" i="4"/>
  <c r="E384" i="4"/>
  <c r="C384" i="4"/>
  <c r="F383" i="4"/>
  <c r="F1057" i="4"/>
  <c r="D383" i="4"/>
  <c r="G382" i="4"/>
  <c r="G1056" i="4"/>
  <c r="E382" i="4"/>
  <c r="C382" i="4"/>
  <c r="F381" i="4"/>
  <c r="F1055" i="4"/>
  <c r="D381" i="4"/>
  <c r="G380" i="4"/>
  <c r="G1054" i="4"/>
  <c r="E380" i="4"/>
  <c r="C380" i="4"/>
  <c r="F379" i="4"/>
  <c r="F440" i="4"/>
  <c r="F1114" i="4"/>
  <c r="D440" i="4"/>
  <c r="G439" i="4"/>
  <c r="G1113" i="4"/>
  <c r="E439" i="4"/>
  <c r="C439" i="4"/>
  <c r="F438" i="4"/>
  <c r="F1112" i="4"/>
  <c r="D438" i="4"/>
  <c r="G437" i="4"/>
  <c r="G1111" i="4"/>
  <c r="E437" i="4"/>
  <c r="C437" i="4"/>
  <c r="F436" i="4"/>
  <c r="F1110" i="4"/>
  <c r="G435" i="4"/>
  <c r="G1109" i="4"/>
  <c r="F434" i="4"/>
  <c r="F1108" i="4"/>
  <c r="D434" i="4"/>
  <c r="G433" i="4"/>
  <c r="G1107" i="4"/>
  <c r="E433" i="4"/>
  <c r="C433" i="4"/>
  <c r="F432" i="4"/>
  <c r="F1106" i="4"/>
  <c r="D432" i="4"/>
  <c r="G431" i="4"/>
  <c r="G1105" i="4"/>
  <c r="E431" i="4"/>
  <c r="C431" i="4"/>
  <c r="F430" i="4"/>
  <c r="F1104" i="4"/>
  <c r="D430" i="4"/>
  <c r="G429" i="4"/>
  <c r="G1103" i="4"/>
  <c r="E429" i="4"/>
  <c r="C429" i="4"/>
  <c r="F428" i="4"/>
  <c r="F1102" i="4"/>
  <c r="D428" i="4"/>
  <c r="G427" i="4"/>
  <c r="G1101" i="4"/>
  <c r="E427" i="4"/>
  <c r="C427" i="4"/>
  <c r="F426" i="4"/>
  <c r="F1100" i="4"/>
  <c r="D426" i="4"/>
  <c r="G425" i="4"/>
  <c r="G1099" i="4"/>
  <c r="E425" i="4"/>
  <c r="C425" i="4"/>
  <c r="F424" i="4"/>
  <c r="F1098" i="4"/>
  <c r="D424" i="4"/>
  <c r="G423" i="4"/>
  <c r="G1097" i="4"/>
  <c r="E423" i="4"/>
  <c r="C423" i="4"/>
  <c r="F422" i="4"/>
  <c r="F1096" i="4"/>
  <c r="D422" i="4"/>
  <c r="G421" i="4"/>
  <c r="G1095" i="4"/>
  <c r="E421" i="4"/>
  <c r="C421" i="4"/>
  <c r="F420" i="4"/>
  <c r="F1094" i="4"/>
  <c r="D420" i="4"/>
  <c r="G419" i="4"/>
  <c r="G1093" i="4"/>
  <c r="E419" i="4"/>
  <c r="C419" i="4"/>
  <c r="F418" i="4"/>
  <c r="F1092" i="4"/>
  <c r="G417" i="4"/>
  <c r="G1091" i="4"/>
  <c r="E417" i="4"/>
  <c r="C417" i="4"/>
  <c r="F416" i="4"/>
  <c r="F1090" i="4"/>
  <c r="D416" i="4"/>
  <c r="G415" i="4"/>
  <c r="G1089" i="4"/>
  <c r="E415" i="4"/>
  <c r="C415" i="4"/>
  <c r="F414" i="4"/>
  <c r="F1088" i="4"/>
  <c r="D414" i="4"/>
  <c r="G413" i="4"/>
  <c r="G1087" i="4"/>
  <c r="E413" i="4"/>
  <c r="C413" i="4"/>
  <c r="F412" i="4"/>
  <c r="F1086" i="4"/>
  <c r="D412" i="4"/>
  <c r="G411" i="4"/>
  <c r="G1085" i="4"/>
  <c r="F410" i="4"/>
  <c r="F1084" i="4"/>
  <c r="D410" i="4"/>
  <c r="G409" i="4"/>
  <c r="G1083" i="4"/>
  <c r="E409" i="4"/>
  <c r="C409" i="4"/>
  <c r="F408" i="4"/>
  <c r="F1082" i="4"/>
  <c r="D408" i="4"/>
  <c r="G407" i="4"/>
  <c r="G1081" i="4"/>
  <c r="E407" i="4"/>
  <c r="C407" i="4"/>
  <c r="F406" i="4"/>
  <c r="F1080" i="4"/>
  <c r="G405" i="4"/>
  <c r="G1079" i="4"/>
  <c r="E405" i="4"/>
  <c r="C405" i="4"/>
  <c r="F404" i="4"/>
  <c r="F1078" i="4"/>
  <c r="D404" i="4"/>
  <c r="G403" i="4"/>
  <c r="G1077" i="4"/>
  <c r="E403" i="4"/>
  <c r="C403" i="4"/>
  <c r="F402" i="4"/>
  <c r="F1076" i="4"/>
  <c r="D402" i="4"/>
  <c r="G401" i="4"/>
  <c r="G1075" i="4"/>
  <c r="E401" i="4"/>
  <c r="C401" i="4"/>
  <c r="F400" i="4"/>
  <c r="F1074" i="4"/>
  <c r="D400" i="4"/>
  <c r="G399" i="4"/>
  <c r="G1073" i="4"/>
  <c r="F398" i="4"/>
  <c r="F1072" i="4"/>
  <c r="D398" i="4"/>
  <c r="G397" i="4"/>
  <c r="G1071" i="4"/>
  <c r="E397" i="4"/>
  <c r="C397" i="4"/>
  <c r="F396" i="4"/>
  <c r="F1070" i="4"/>
  <c r="D396" i="4"/>
  <c r="G395" i="4"/>
  <c r="G1069" i="4"/>
  <c r="E395" i="4"/>
  <c r="C395" i="4"/>
  <c r="F394" i="4"/>
  <c r="F1068" i="4"/>
  <c r="D394" i="4"/>
  <c r="G393" i="4"/>
  <c r="G1067" i="4"/>
  <c r="E393" i="4"/>
  <c r="C393" i="4"/>
  <c r="F392" i="4"/>
  <c r="F1066" i="4"/>
  <c r="D392" i="4"/>
  <c r="G391" i="4"/>
  <c r="G1065" i="4"/>
  <c r="E391" i="4"/>
  <c r="C391" i="4"/>
  <c r="F390" i="4"/>
  <c r="F1064" i="4"/>
  <c r="D390" i="4"/>
  <c r="G389" i="4"/>
  <c r="G1063" i="4"/>
  <c r="E389" i="4"/>
  <c r="C389" i="4"/>
  <c r="F388" i="4"/>
  <c r="F1062" i="4"/>
  <c r="D388" i="4"/>
  <c r="G387" i="4"/>
  <c r="G1061" i="4"/>
  <c r="E387" i="4"/>
  <c r="C387" i="4"/>
  <c r="F386" i="4"/>
  <c r="F1060" i="4"/>
  <c r="G385" i="4"/>
  <c r="G1059" i="4"/>
  <c r="E385" i="4"/>
  <c r="C385" i="4"/>
  <c r="F384" i="4"/>
  <c r="F1058" i="4"/>
  <c r="D384" i="4"/>
  <c r="G383" i="4"/>
  <c r="G1057" i="4"/>
  <c r="E383" i="4"/>
  <c r="C383" i="4"/>
  <c r="F382" i="4"/>
  <c r="F1056" i="4"/>
  <c r="D382" i="4"/>
  <c r="G381" i="4"/>
  <c r="G1055" i="4"/>
  <c r="E381" i="4"/>
  <c r="C381" i="4"/>
  <c r="F380" i="4"/>
  <c r="F1054" i="4"/>
  <c r="D380" i="4"/>
  <c r="G141" i="4"/>
  <c r="F138" i="4"/>
  <c r="E135" i="4"/>
  <c r="D132" i="4"/>
  <c r="D263" i="4"/>
  <c r="F261" i="4"/>
  <c r="C260" i="4"/>
  <c r="E258" i="4"/>
  <c r="G256" i="4"/>
  <c r="D255" i="4"/>
  <c r="F253" i="4"/>
  <c r="C252" i="4"/>
  <c r="E250" i="4"/>
  <c r="G248" i="4"/>
  <c r="D247" i="4"/>
  <c r="F245" i="4"/>
  <c r="C244" i="4"/>
  <c r="E242" i="4"/>
  <c r="G240" i="4"/>
  <c r="D239" i="4"/>
  <c r="F237" i="4"/>
  <c r="E234" i="4"/>
  <c r="G232" i="4"/>
  <c r="D231" i="4"/>
  <c r="G80" i="4"/>
  <c r="D140" i="4"/>
  <c r="G133" i="4"/>
  <c r="F130" i="4"/>
  <c r="G281" i="4"/>
  <c r="D280" i="4"/>
  <c r="E275" i="4"/>
  <c r="G273" i="4"/>
  <c r="C269" i="4"/>
  <c r="C267" i="4"/>
  <c r="G263" i="4"/>
  <c r="E263" i="4"/>
  <c r="C263" i="4"/>
  <c r="D262" i="4"/>
  <c r="G261" i="4"/>
  <c r="F260" i="4"/>
  <c r="D260" i="4"/>
  <c r="G259" i="4"/>
  <c r="C259" i="4"/>
  <c r="F258" i="4"/>
  <c r="D258" i="4"/>
  <c r="E257" i="4"/>
  <c r="C257" i="4"/>
  <c r="F256" i="4"/>
  <c r="G255" i="4"/>
  <c r="E255" i="4"/>
  <c r="C255" i="4"/>
  <c r="F254" i="4"/>
  <c r="D254" i="4"/>
  <c r="G253" i="4"/>
  <c r="E253" i="4"/>
  <c r="C253" i="4"/>
  <c r="F252" i="4"/>
  <c r="D252" i="4"/>
  <c r="G251" i="4"/>
  <c r="E251" i="4"/>
  <c r="C251" i="4"/>
  <c r="F250" i="4"/>
  <c r="D250" i="4"/>
  <c r="G249" i="4"/>
  <c r="F248" i="4"/>
  <c r="G247" i="4"/>
  <c r="E247" i="4"/>
  <c r="C247" i="4"/>
  <c r="D246" i="4"/>
  <c r="G245" i="4"/>
  <c r="E245" i="4"/>
  <c r="F244" i="4"/>
  <c r="D244" i="4"/>
  <c r="G243" i="4"/>
  <c r="C243" i="4"/>
  <c r="F242" i="4"/>
  <c r="D242" i="4"/>
  <c r="E241" i="4"/>
  <c r="C241" i="4"/>
  <c r="F240" i="4"/>
  <c r="G239" i="4"/>
  <c r="E239" i="4"/>
  <c r="C239" i="4"/>
  <c r="D238" i="4"/>
  <c r="G237" i="4"/>
  <c r="E237" i="4"/>
  <c r="F236" i="4"/>
  <c r="G235" i="4"/>
  <c r="C235" i="4"/>
  <c r="F234" i="4"/>
  <c r="D234" i="4"/>
  <c r="E233" i="4"/>
  <c r="C233" i="4"/>
  <c r="F232" i="4"/>
  <c r="G231" i="4"/>
  <c r="E231" i="4"/>
  <c r="C231" i="4"/>
  <c r="C141" i="4"/>
  <c r="E139" i="4"/>
  <c r="G137" i="4"/>
  <c r="F134" i="4"/>
  <c r="C133" i="4"/>
  <c r="E131" i="4"/>
  <c r="F80" i="4"/>
  <c r="F141" i="4"/>
  <c r="G140" i="4"/>
  <c r="C140" i="4"/>
  <c r="D139" i="4"/>
  <c r="E138" i="4"/>
  <c r="C138" i="4"/>
  <c r="F137" i="4"/>
  <c r="G136" i="4"/>
  <c r="D135" i="4"/>
  <c r="E134" i="4"/>
  <c r="F133" i="4"/>
  <c r="G132" i="4"/>
  <c r="C132" i="4"/>
  <c r="D131" i="4"/>
  <c r="E130" i="4"/>
  <c r="F129" i="4"/>
  <c r="G128" i="4"/>
  <c r="C128" i="4"/>
  <c r="D127" i="4"/>
  <c r="E126" i="4"/>
  <c r="F125" i="4"/>
  <c r="G124" i="4"/>
  <c r="C124" i="4"/>
  <c r="D123" i="4"/>
  <c r="E122" i="4"/>
  <c r="F121" i="4"/>
  <c r="G120" i="4"/>
  <c r="C120" i="4"/>
  <c r="E118" i="4"/>
  <c r="F117" i="4"/>
  <c r="G116" i="4"/>
  <c r="C116" i="4"/>
  <c r="D115" i="4"/>
  <c r="E114" i="4"/>
  <c r="C114" i="4"/>
  <c r="F113" i="4"/>
  <c r="G112" i="4"/>
  <c r="D111" i="4"/>
  <c r="E110" i="4"/>
  <c r="F109" i="4"/>
  <c r="G108" i="4"/>
  <c r="C108" i="4"/>
  <c r="E106" i="4"/>
  <c r="F105" i="4"/>
  <c r="G104" i="4"/>
  <c r="C104" i="4"/>
  <c r="D103" i="4"/>
  <c r="E102" i="4"/>
  <c r="F101" i="4"/>
  <c r="G100" i="4"/>
  <c r="D99" i="4"/>
  <c r="E98" i="4"/>
  <c r="F97" i="4"/>
  <c r="G96" i="4"/>
  <c r="C96" i="4"/>
  <c r="D95" i="4"/>
  <c r="E94" i="4"/>
  <c r="F93" i="4"/>
  <c r="G92" i="4"/>
  <c r="C92" i="4"/>
  <c r="D91" i="4"/>
  <c r="E90" i="4"/>
  <c r="F89" i="4"/>
  <c r="G88" i="4"/>
  <c r="C88" i="4"/>
  <c r="E86" i="4"/>
  <c r="F85" i="4"/>
  <c r="G84" i="4"/>
  <c r="C84" i="4"/>
  <c r="D83" i="4"/>
  <c r="E82" i="4"/>
  <c r="F81" i="4"/>
  <c r="G129" i="4"/>
  <c r="C129" i="4"/>
  <c r="D128" i="4"/>
  <c r="E127" i="4"/>
  <c r="F126" i="4"/>
  <c r="G125" i="4"/>
  <c r="C125" i="4"/>
  <c r="D124" i="4"/>
  <c r="E123" i="4"/>
  <c r="F122" i="4"/>
  <c r="G121" i="4"/>
  <c r="C121" i="4"/>
  <c r="D120" i="4"/>
  <c r="F118" i="4"/>
  <c r="G117" i="4"/>
  <c r="C117" i="4"/>
  <c r="D116" i="4"/>
  <c r="E115" i="4"/>
  <c r="F114" i="4"/>
  <c r="G113" i="4"/>
  <c r="C113" i="4"/>
  <c r="E111" i="4"/>
  <c r="F110" i="4"/>
  <c r="G109" i="4"/>
  <c r="C109" i="4"/>
  <c r="D108" i="4"/>
  <c r="F106" i="4"/>
  <c r="G105" i="4"/>
  <c r="C105" i="4"/>
  <c r="D104" i="4"/>
  <c r="E103" i="4"/>
  <c r="F102" i="4"/>
  <c r="G101" i="4"/>
  <c r="C101" i="4"/>
  <c r="E99" i="4"/>
  <c r="F98" i="4"/>
  <c r="G97" i="4"/>
  <c r="C97" i="4"/>
  <c r="D96" i="4"/>
  <c r="E95" i="4"/>
  <c r="F94" i="4"/>
  <c r="G93" i="4"/>
  <c r="C93" i="4"/>
  <c r="D92" i="4"/>
  <c r="E91" i="4"/>
  <c r="F90" i="4"/>
  <c r="G89" i="4"/>
  <c r="C89" i="4"/>
  <c r="D88" i="4"/>
  <c r="F86" i="4"/>
  <c r="G85" i="4"/>
  <c r="C85" i="4"/>
  <c r="D84" i="4"/>
  <c r="E83" i="4"/>
  <c r="F82" i="4"/>
  <c r="G81" i="4"/>
  <c r="C81" i="4"/>
  <c r="C19" i="15"/>
  <c r="C21" i="15"/>
  <c r="H36" i="20"/>
  <c r="D1214" i="4"/>
  <c r="C1227" i="4"/>
  <c r="E1239" i="4"/>
  <c r="E1388" i="4"/>
  <c r="G1253" i="4"/>
  <c r="D443" i="4"/>
  <c r="D147" i="4"/>
  <c r="C249" i="4"/>
  <c r="G445" i="4"/>
  <c r="G1119" i="4"/>
  <c r="C148" i="4"/>
  <c r="F446" i="4"/>
  <c r="F1120" i="4"/>
  <c r="D442" i="4"/>
  <c r="F145" i="4"/>
  <c r="G446" i="4"/>
  <c r="G1120" i="4"/>
  <c r="E148" i="4"/>
  <c r="F441" i="4"/>
  <c r="F1115" i="4"/>
  <c r="C145" i="4"/>
  <c r="E1269" i="4"/>
  <c r="E1418" i="4"/>
  <c r="C1263" i="4"/>
  <c r="F1257" i="4"/>
  <c r="F1253" i="4"/>
  <c r="F1248" i="4"/>
  <c r="C1244" i="4"/>
  <c r="D1239" i="4"/>
  <c r="F1234" i="4"/>
  <c r="G1230" i="4"/>
  <c r="D1225" i="4"/>
  <c r="F1220" i="4"/>
  <c r="D1216" i="4"/>
  <c r="E1212" i="4"/>
  <c r="E1361" i="4"/>
  <c r="D1207" i="4"/>
  <c r="G1046" i="4"/>
  <c r="E1041" i="4"/>
  <c r="G1037" i="4"/>
  <c r="G1032" i="4"/>
  <c r="D1029" i="4"/>
  <c r="C1026" i="4"/>
  <c r="G1022" i="4"/>
  <c r="F1019" i="4"/>
  <c r="C1016" i="4"/>
  <c r="G1012" i="4"/>
  <c r="G1010" i="4"/>
  <c r="D1009" i="4"/>
  <c r="F1007" i="4"/>
  <c r="F1005" i="4"/>
  <c r="C1004" i="4"/>
  <c r="E1002" i="4"/>
  <c r="E1000" i="4"/>
  <c r="E998" i="4"/>
  <c r="G996" i="4"/>
  <c r="D995" i="4"/>
  <c r="F993" i="4"/>
  <c r="C992" i="4"/>
  <c r="E990" i="4"/>
  <c r="G988" i="4"/>
  <c r="D987" i="4"/>
  <c r="D985" i="4"/>
  <c r="F983" i="4"/>
  <c r="C982" i="4"/>
  <c r="E980" i="4"/>
  <c r="E441" i="4"/>
  <c r="E440" i="4"/>
  <c r="D437" i="4"/>
  <c r="G432" i="4"/>
  <c r="G1106" i="4"/>
  <c r="F429" i="4"/>
  <c r="F1103" i="4"/>
  <c r="E426" i="4"/>
  <c r="D423" i="4"/>
  <c r="C420" i="4"/>
  <c r="C416" i="4"/>
  <c r="G412" i="4"/>
  <c r="G1086" i="4"/>
  <c r="D409" i="4"/>
  <c r="D405" i="4"/>
  <c r="C402" i="4"/>
  <c r="E398" i="4"/>
  <c r="D395" i="4"/>
  <c r="C392" i="4"/>
  <c r="F444" i="4"/>
  <c r="F1118" i="4"/>
  <c r="D444" i="4"/>
  <c r="G448" i="4"/>
  <c r="G1122" i="4"/>
  <c r="D446" i="4"/>
  <c r="C144" i="4"/>
  <c r="D445" i="4"/>
  <c r="E143" i="4"/>
  <c r="D1269" i="4"/>
  <c r="G1262" i="4"/>
  <c r="E1257" i="4"/>
  <c r="D1252" i="4"/>
  <c r="F1247" i="4"/>
  <c r="F1242" i="4"/>
  <c r="C1239" i="4"/>
  <c r="E1234" i="4"/>
  <c r="E1383" i="4"/>
  <c r="G1228" i="4"/>
  <c r="D1224" i="4"/>
  <c r="E1220" i="4"/>
  <c r="E1369" i="4"/>
  <c r="C1216" i="4"/>
  <c r="F1211" i="4"/>
  <c r="C1207" i="4"/>
  <c r="F1046" i="4"/>
  <c r="C1041" i="4"/>
  <c r="G1036" i="4"/>
  <c r="F1032" i="4"/>
  <c r="C1029" i="4"/>
  <c r="G1025" i="4"/>
  <c r="F1022" i="4"/>
  <c r="E1019" i="4"/>
  <c r="G1015" i="4"/>
  <c r="F1012" i="4"/>
  <c r="F1010" i="4"/>
  <c r="C1009" i="4"/>
  <c r="E1007" i="4"/>
  <c r="E1005" i="4"/>
  <c r="G1003" i="4"/>
  <c r="G1001" i="4"/>
  <c r="D1000" i="4"/>
  <c r="D998" i="4"/>
  <c r="F996" i="4"/>
  <c r="C995" i="4"/>
  <c r="E993" i="4"/>
  <c r="G991" i="4"/>
  <c r="D990" i="4"/>
  <c r="F988" i="4"/>
  <c r="C987" i="4"/>
  <c r="C985" i="4"/>
  <c r="E983" i="4"/>
  <c r="G981" i="4"/>
  <c r="D980" i="4"/>
  <c r="D379" i="4"/>
  <c r="D448" i="4"/>
  <c r="F442" i="4"/>
  <c r="F1116" i="4"/>
  <c r="D447" i="4"/>
  <c r="E142" i="4"/>
  <c r="F443" i="4"/>
  <c r="F1117" i="4"/>
  <c r="E1265" i="4"/>
  <c r="E1414" i="4"/>
  <c r="D1267" i="4"/>
  <c r="F1262" i="4"/>
  <c r="D1257" i="4"/>
  <c r="C1252" i="4"/>
  <c r="E1247" i="4"/>
  <c r="E1396" i="4"/>
  <c r="E1242" i="4"/>
  <c r="E1391" i="4"/>
  <c r="G1237" i="4"/>
  <c r="D1234" i="4"/>
  <c r="F1228" i="4"/>
  <c r="C1224" i="4"/>
  <c r="D1219" i="4"/>
  <c r="G1215" i="4"/>
  <c r="E1211" i="4"/>
  <c r="E1360" i="4"/>
  <c r="F1205" i="4"/>
  <c r="G1045" i="4"/>
  <c r="C1040" i="4"/>
  <c r="F1036" i="4"/>
  <c r="E1032" i="4"/>
  <c r="G1028" i="4"/>
  <c r="F1025" i="4"/>
  <c r="E1022" i="4"/>
  <c r="D1019" i="4"/>
  <c r="F1015" i="4"/>
  <c r="E1012" i="4"/>
  <c r="E1010" i="4"/>
  <c r="G1008" i="4"/>
  <c r="D1007" i="4"/>
  <c r="D1005" i="4"/>
  <c r="F1003" i="4"/>
  <c r="F1001" i="4"/>
  <c r="C1000" i="4"/>
  <c r="C998" i="4"/>
  <c r="E996" i="4"/>
  <c r="G994" i="4"/>
  <c r="D993" i="4"/>
  <c r="F991" i="4"/>
  <c r="C990" i="4"/>
  <c r="E988" i="4"/>
  <c r="G986" i="4"/>
  <c r="G984" i="4"/>
  <c r="D983" i="4"/>
  <c r="F981" i="4"/>
  <c r="C980" i="4"/>
  <c r="C379" i="4"/>
  <c r="F439" i="4"/>
  <c r="F1113" i="4"/>
  <c r="F435" i="4"/>
  <c r="F1109" i="4"/>
  <c r="C432" i="4"/>
  <c r="G428" i="4"/>
  <c r="G1102" i="4"/>
  <c r="F425" i="4"/>
  <c r="F1099" i="4"/>
  <c r="E422" i="4"/>
  <c r="D419" i="4"/>
  <c r="D415" i="4"/>
  <c r="C412" i="4"/>
  <c r="E408" i="4"/>
  <c r="E404" i="4"/>
  <c r="D401" i="4"/>
  <c r="F397" i="4"/>
  <c r="F1071" i="4"/>
  <c r="E394" i="4"/>
  <c r="D391" i="4"/>
  <c r="D143" i="4"/>
  <c r="F445" i="4"/>
  <c r="F1119" i="4"/>
  <c r="C149" i="4"/>
  <c r="F149" i="4"/>
  <c r="G441" i="4"/>
  <c r="G1115" i="4"/>
  <c r="C442" i="4"/>
  <c r="E1238" i="4"/>
  <c r="E1387" i="4"/>
  <c r="C1267" i="4"/>
  <c r="E1261" i="4"/>
  <c r="E1410" i="4"/>
  <c r="G1255" i="4"/>
  <c r="C1251" i="4"/>
  <c r="G1245" i="4"/>
  <c r="C1242" i="4"/>
  <c r="F1237" i="4"/>
  <c r="F1232" i="4"/>
  <c r="E1228" i="4"/>
  <c r="E1377" i="4"/>
  <c r="G1223" i="4"/>
  <c r="C1219" i="4"/>
  <c r="G1214" i="4"/>
  <c r="D1211" i="4"/>
  <c r="E1205" i="4"/>
  <c r="E1354" i="4"/>
  <c r="E1044" i="4"/>
  <c r="G1039" i="4"/>
  <c r="E1036" i="4"/>
  <c r="D1032" i="4"/>
  <c r="F1028" i="4"/>
  <c r="E1025" i="4"/>
  <c r="D1022" i="4"/>
  <c r="C1019" i="4"/>
  <c r="E1015" i="4"/>
  <c r="D1012" i="4"/>
  <c r="D1010" i="4"/>
  <c r="F1008" i="4"/>
  <c r="C1007" i="4"/>
  <c r="C1005" i="4"/>
  <c r="E1003" i="4"/>
  <c r="E1001" i="4"/>
  <c r="G999" i="4"/>
  <c r="G997" i="4"/>
  <c r="D996" i="4"/>
  <c r="F994" i="4"/>
  <c r="C993" i="4"/>
  <c r="E991" i="4"/>
  <c r="G989" i="4"/>
  <c r="D988" i="4"/>
  <c r="F986" i="4"/>
  <c r="F984" i="4"/>
  <c r="C983" i="4"/>
  <c r="E981" i="4"/>
  <c r="G979" i="4"/>
  <c r="D439" i="4"/>
  <c r="G434" i="4"/>
  <c r="G1108" i="4"/>
  <c r="F431" i="4"/>
  <c r="F1105" i="4"/>
  <c r="E428" i="4"/>
  <c r="D425" i="4"/>
  <c r="C422" i="4"/>
  <c r="G418" i="4"/>
  <c r="G1092" i="4"/>
  <c r="G414" i="4"/>
  <c r="G1088" i="4"/>
  <c r="F411" i="4"/>
  <c r="F1085" i="4"/>
  <c r="C408" i="4"/>
  <c r="C404" i="4"/>
  <c r="G400" i="4"/>
  <c r="G1074" i="4"/>
  <c r="D397" i="4"/>
  <c r="C394" i="4"/>
  <c r="G390" i="4"/>
  <c r="G1064" i="4"/>
  <c r="F447" i="4"/>
  <c r="F1121" i="4"/>
  <c r="G447" i="4"/>
  <c r="G1121" i="4"/>
  <c r="C444" i="4"/>
  <c r="E147" i="4"/>
  <c r="F448" i="4"/>
  <c r="F1122" i="4"/>
  <c r="C448" i="4"/>
  <c r="E1233" i="4"/>
  <c r="F1271" i="4"/>
  <c r="E1266" i="4"/>
  <c r="E1415" i="4"/>
  <c r="D1261" i="4"/>
  <c r="F1255" i="4"/>
  <c r="G1250" i="4"/>
  <c r="F1245" i="4"/>
  <c r="D1241" i="4"/>
  <c r="E1237" i="4"/>
  <c r="E1386" i="4"/>
  <c r="E1232" i="4"/>
  <c r="E1381" i="4"/>
  <c r="E1227" i="4"/>
  <c r="E1376" i="4"/>
  <c r="C1222" i="4"/>
  <c r="G1218" i="4"/>
  <c r="F1214" i="4"/>
  <c r="D1209" i="4"/>
  <c r="D1204" i="4"/>
  <c r="G1048" i="4"/>
  <c r="D1044" i="4"/>
  <c r="F1039" i="4"/>
  <c r="G1035" i="4"/>
  <c r="G1030" i="4"/>
  <c r="F1027" i="4"/>
  <c r="E1024" i="4"/>
  <c r="D1021" i="4"/>
  <c r="F1017" i="4"/>
  <c r="E1014" i="4"/>
  <c r="C1012" i="4"/>
  <c r="C1010" i="4"/>
  <c r="E1008" i="4"/>
  <c r="G1006" i="4"/>
  <c r="G1004" i="4"/>
  <c r="D1003" i="4"/>
  <c r="D1001" i="4"/>
  <c r="F999" i="4"/>
  <c r="F997" i="4"/>
  <c r="C996" i="4"/>
  <c r="E994" i="4"/>
  <c r="G992" i="4"/>
  <c r="D991" i="4"/>
  <c r="F989" i="4"/>
  <c r="C988" i="4"/>
  <c r="E986" i="4"/>
  <c r="E984" i="4"/>
  <c r="G982" i="4"/>
  <c r="D981" i="4"/>
  <c r="F979" i="4"/>
  <c r="C441" i="4"/>
  <c r="G379" i="4"/>
  <c r="G438" i="4"/>
  <c r="G1112" i="4"/>
  <c r="E434" i="4"/>
  <c r="D431" i="4"/>
  <c r="C428" i="4"/>
  <c r="G424" i="4"/>
  <c r="G1098" i="4"/>
  <c r="F421" i="4"/>
  <c r="F1095" i="4"/>
  <c r="F417" i="4"/>
  <c r="F1091" i="4"/>
  <c r="E414" i="4"/>
  <c r="G410" i="4"/>
  <c r="G1084" i="4"/>
  <c r="F407" i="4"/>
  <c r="F1081" i="4"/>
  <c r="F403" i="4"/>
  <c r="F1077" i="4"/>
  <c r="E400" i="4"/>
  <c r="G396" i="4"/>
  <c r="G1070" i="4"/>
  <c r="F393" i="4"/>
  <c r="F1067" i="4"/>
  <c r="E390" i="4"/>
  <c r="C446" i="4"/>
  <c r="E443" i="4"/>
  <c r="E442" i="4"/>
  <c r="G145" i="4"/>
  <c r="C447" i="4"/>
  <c r="C443" i="4"/>
  <c r="E446" i="4"/>
  <c r="G149" i="4"/>
  <c r="E1271" i="4"/>
  <c r="E1420" i="4"/>
  <c r="G1264" i="4"/>
  <c r="E1259" i="4"/>
  <c r="E1408" i="4"/>
  <c r="E1255" i="4"/>
  <c r="E1404" i="4"/>
  <c r="F1250" i="4"/>
  <c r="E444" i="4"/>
  <c r="G144" i="4"/>
  <c r="D144" i="4"/>
  <c r="G444" i="4"/>
  <c r="G1118" i="4"/>
  <c r="G148" i="4"/>
  <c r="F980" i="4"/>
  <c r="D984" i="4"/>
  <c r="D989" i="4"/>
  <c r="G993" i="4"/>
  <c r="E997" i="4"/>
  <c r="G1002" i="4"/>
  <c r="G1007" i="4"/>
  <c r="G1011" i="4"/>
  <c r="G1020" i="4"/>
  <c r="D1030" i="4"/>
  <c r="E1039" i="4"/>
  <c r="C1204" i="4"/>
  <c r="G1217" i="4"/>
  <c r="C1231" i="4"/>
  <c r="C1241" i="4"/>
  <c r="F1258" i="4"/>
  <c r="G443" i="4"/>
  <c r="G1117" i="4"/>
  <c r="G442" i="4"/>
  <c r="G1116" i="4"/>
  <c r="E1278" i="4"/>
  <c r="D1289" i="4"/>
  <c r="E1300" i="4"/>
  <c r="C1314" i="4"/>
  <c r="D1325" i="4"/>
  <c r="E1339" i="4"/>
  <c r="D1279" i="4"/>
  <c r="E1290" i="4"/>
  <c r="E1302" i="4"/>
  <c r="D1315" i="4"/>
  <c r="C1327" i="4"/>
  <c r="C1341" i="4"/>
  <c r="D1062" i="4"/>
  <c r="D1056" i="4"/>
  <c r="E1280" i="4"/>
  <c r="C1292" i="4"/>
  <c r="C1302" i="4"/>
  <c r="G56" i="20"/>
  <c r="C1304" i="4"/>
  <c r="E1316" i="4"/>
  <c r="D1328" i="4"/>
  <c r="E1342" i="4"/>
  <c r="C1430" i="4"/>
  <c r="C1062" i="4"/>
  <c r="C1056" i="4"/>
  <c r="C1282" i="4"/>
  <c r="D1293" i="4"/>
  <c r="C1306" i="4"/>
  <c r="E1318" i="4"/>
  <c r="E1330" i="4"/>
  <c r="G1428" i="4"/>
  <c r="D1345" i="4"/>
  <c r="E1343" i="4"/>
  <c r="D1342" i="4"/>
  <c r="E1340" i="4"/>
  <c r="C1339" i="4"/>
  <c r="E1337" i="4"/>
  <c r="C1336" i="4"/>
  <c r="D1333" i="4"/>
  <c r="E1331" i="4"/>
  <c r="E1329" i="4"/>
  <c r="C1328" i="4"/>
  <c r="D1326" i="4"/>
  <c r="C1325" i="4"/>
  <c r="E1323" i="4"/>
  <c r="D1322" i="4"/>
  <c r="C1321" i="4"/>
  <c r="E1319" i="4"/>
  <c r="D1318" i="4"/>
  <c r="D1316" i="4"/>
  <c r="C1315" i="4"/>
  <c r="E1313" i="4"/>
  <c r="D1312" i="4"/>
  <c r="C1311" i="4"/>
  <c r="C1309" i="4"/>
  <c r="E1307" i="4"/>
  <c r="E1305" i="4"/>
  <c r="E1303" i="4"/>
  <c r="D1302" i="4"/>
  <c r="D1300" i="4"/>
  <c r="C1299" i="4"/>
  <c r="C1297" i="4"/>
  <c r="E1295" i="4"/>
  <c r="D1294" i="4"/>
  <c r="C1293" i="4"/>
  <c r="E1291" i="4"/>
  <c r="D1290" i="4"/>
  <c r="C1289" i="4"/>
  <c r="E1287" i="4"/>
  <c r="D1286" i="4"/>
  <c r="D1284" i="4"/>
  <c r="C1283" i="4"/>
  <c r="E1281" i="4"/>
  <c r="D1280" i="4"/>
  <c r="C1279" i="4"/>
  <c r="D1055" i="4"/>
  <c r="E1056" i="4"/>
  <c r="C1058" i="4"/>
  <c r="D1059" i="4"/>
  <c r="E1060" i="4"/>
  <c r="E1062" i="4"/>
  <c r="C1064" i="4"/>
  <c r="D1065" i="4"/>
  <c r="E1066" i="4"/>
  <c r="C1068" i="4"/>
  <c r="D1069" i="4"/>
  <c r="E1070" i="4"/>
  <c r="C1072" i="4"/>
  <c r="D1073" i="4"/>
  <c r="D1075" i="4"/>
  <c r="E1076" i="4"/>
  <c r="E1078" i="4"/>
  <c r="C1080" i="4"/>
  <c r="C1082" i="4"/>
  <c r="C1084" i="4"/>
  <c r="D1085" i="4"/>
  <c r="D1087" i="4"/>
  <c r="E1088" i="4"/>
  <c r="C1090" i="4"/>
  <c r="D1091" i="4"/>
  <c r="E1092" i="4"/>
  <c r="E1094" i="4"/>
  <c r="C1096" i="4"/>
  <c r="D1097" i="4"/>
  <c r="E1098" i="4"/>
  <c r="D784" i="4"/>
  <c r="E1422" i="4"/>
  <c r="E1347" i="4"/>
  <c r="C1345" i="4"/>
  <c r="D1343" i="4"/>
  <c r="E1341" i="4"/>
  <c r="D1340" i="4"/>
  <c r="E1338" i="4"/>
  <c r="D1337" i="4"/>
  <c r="E1335" i="4"/>
  <c r="C1333" i="4"/>
  <c r="D1331" i="4"/>
  <c r="C1329" i="4"/>
  <c r="E1327" i="4"/>
  <c r="C1326" i="4"/>
  <c r="E1324" i="4"/>
  <c r="D1323" i="4"/>
  <c r="C1322" i="4"/>
  <c r="E1320" i="4"/>
  <c r="D1319" i="4"/>
  <c r="C1318" i="4"/>
  <c r="C1316" i="4"/>
  <c r="E1314" i="4"/>
  <c r="D1313" i="4"/>
  <c r="C1312" i="4"/>
  <c r="E1310" i="4"/>
  <c r="E1308" i="4"/>
  <c r="E1306" i="4"/>
  <c r="E1304" i="4"/>
  <c r="D1303" i="4"/>
  <c r="C1300" i="4"/>
  <c r="E1298" i="4"/>
  <c r="E1296" i="4"/>
  <c r="D1295" i="4"/>
  <c r="C1294" i="4"/>
  <c r="E1292" i="4"/>
  <c r="D1291" i="4"/>
  <c r="C1290" i="4"/>
  <c r="E1288" i="4"/>
  <c r="D1287" i="4"/>
  <c r="C1286" i="4"/>
  <c r="C1284" i="4"/>
  <c r="E1282" i="4"/>
  <c r="D1281" i="4"/>
  <c r="C1280" i="4"/>
  <c r="G1278" i="4"/>
  <c r="E1055" i="4"/>
  <c r="C1057" i="4"/>
  <c r="D1058" i="4"/>
  <c r="E1059" i="4"/>
  <c r="E1061" i="4"/>
  <c r="C1063" i="4"/>
  <c r="D1064" i="4"/>
  <c r="E1065" i="4"/>
  <c r="C1067" i="4"/>
  <c r="D1068" i="4"/>
  <c r="E1069" i="4"/>
  <c r="C1071" i="4"/>
  <c r="D1072" i="4"/>
  <c r="E1073" i="4"/>
  <c r="E1075" i="4"/>
  <c r="E1077" i="4"/>
  <c r="C1079" i="4"/>
  <c r="D1080" i="4"/>
  <c r="D1082" i="4"/>
  <c r="D1084" i="4"/>
  <c r="E1085" i="4"/>
  <c r="E1087" i="4"/>
  <c r="C1089" i="4"/>
  <c r="D1090" i="4"/>
  <c r="E1091" i="4"/>
  <c r="E1093" i="4"/>
  <c r="C1095" i="4"/>
  <c r="D1096" i="4"/>
  <c r="E1097" i="4"/>
  <c r="C1099" i="4"/>
  <c r="D707" i="4"/>
  <c r="E830" i="4"/>
  <c r="G1353" i="4"/>
  <c r="E1346" i="4"/>
  <c r="D1344" i="4"/>
  <c r="C1343" i="4"/>
  <c r="D1341" i="4"/>
  <c r="C1340" i="4"/>
  <c r="D1338" i="4"/>
  <c r="C1337" i="4"/>
  <c r="E1334" i="4"/>
  <c r="D1332" i="4"/>
  <c r="C1331" i="4"/>
  <c r="E1328" i="4"/>
  <c r="D1327" i="4"/>
  <c r="E1325" i="4"/>
  <c r="D1324" i="4"/>
  <c r="C1323" i="4"/>
  <c r="E1321" i="4"/>
  <c r="D1320" i="4"/>
  <c r="C1319" i="4"/>
  <c r="E1317" i="4"/>
  <c r="E1315" i="4"/>
  <c r="D1314" i="4"/>
  <c r="C1313" i="4"/>
  <c r="E1311" i="4"/>
  <c r="E1309" i="4"/>
  <c r="D1308" i="4"/>
  <c r="D1306" i="4"/>
  <c r="D1298" i="4"/>
  <c r="H57" i="20"/>
  <c r="D1304" i="4"/>
  <c r="C1303" i="4"/>
  <c r="E1301" i="4"/>
  <c r="E1299" i="4"/>
  <c r="E1297" i="4"/>
  <c r="D1296" i="4"/>
  <c r="C1295" i="4"/>
  <c r="E1293" i="4"/>
  <c r="D1292" i="4"/>
  <c r="H56" i="20"/>
  <c r="C1291" i="4"/>
  <c r="E1289" i="4"/>
  <c r="D1288" i="4"/>
  <c r="C1287" i="4"/>
  <c r="E1285" i="4"/>
  <c r="E1283" i="4"/>
  <c r="D1282" i="4"/>
  <c r="C1281" i="4"/>
  <c r="E1279" i="4"/>
  <c r="F1278" i="4"/>
  <c r="C830" i="4"/>
  <c r="E1270" i="4"/>
  <c r="E1419" i="4"/>
  <c r="E1394" i="4"/>
  <c r="E1406" i="4"/>
  <c r="E1382" i="4"/>
  <c r="C1054" i="4"/>
  <c r="E862" i="4"/>
  <c r="C1414" i="4"/>
  <c r="D1369" i="4"/>
  <c r="E1246" i="4"/>
  <c r="E1395" i="4"/>
  <c r="C1278" i="4"/>
  <c r="D1259" i="4"/>
  <c r="C859" i="4"/>
  <c r="C778" i="4"/>
  <c r="E1326" i="4"/>
  <c r="D1329" i="4"/>
  <c r="E1332" i="4"/>
  <c r="E1336" i="4"/>
  <c r="D1339" i="4"/>
  <c r="C1342" i="4"/>
  <c r="E1344" i="4"/>
  <c r="F1353" i="4"/>
  <c r="C1305" i="4"/>
  <c r="D1408" i="4"/>
  <c r="D1278" i="4"/>
  <c r="E859" i="4"/>
  <c r="D712" i="4"/>
  <c r="D1317" i="4"/>
  <c r="C709" i="4"/>
  <c r="D859" i="4"/>
  <c r="C787" i="4"/>
  <c r="D1310" i="4"/>
  <c r="D778" i="4"/>
  <c r="C1356" i="4"/>
  <c r="E1479" i="4"/>
  <c r="C1307" i="4"/>
  <c r="D1285" i="4"/>
  <c r="C869" i="4"/>
  <c r="E811" i="4"/>
  <c r="F1428" i="4"/>
  <c r="D1307" i="4"/>
  <c r="C857" i="4"/>
  <c r="C1317" i="4"/>
  <c r="C1121" i="4"/>
  <c r="D882" i="4"/>
  <c r="D869" i="4"/>
  <c r="C1488" i="4"/>
  <c r="D1054" i="4"/>
  <c r="D830" i="4"/>
  <c r="E784" i="4"/>
  <c r="C1083" i="4"/>
  <c r="E837" i="4"/>
  <c r="C1285" i="4"/>
  <c r="C1210" i="4"/>
  <c r="C736" i="4"/>
  <c r="E882" i="4"/>
  <c r="D1443" i="4"/>
  <c r="D736" i="4"/>
  <c r="E869" i="4"/>
  <c r="E747" i="4"/>
  <c r="E522" i="4"/>
  <c r="G30" i="18"/>
  <c r="D1121" i="4"/>
  <c r="D1260" i="4"/>
  <c r="C1018" i="4"/>
  <c r="D399" i="4"/>
  <c r="D436" i="4"/>
  <c r="D1272" i="4"/>
  <c r="C1235" i="4"/>
  <c r="D107" i="4"/>
  <c r="E1262" i="4"/>
  <c r="E1411" i="4"/>
  <c r="E1230" i="4"/>
  <c r="E1379" i="4"/>
  <c r="E1208" i="4"/>
  <c r="E1357" i="4"/>
  <c r="F1270" i="4"/>
  <c r="E1268" i="4"/>
  <c r="E1417" i="4"/>
  <c r="D1266" i="4"/>
  <c r="C1264" i="4"/>
  <c r="D1262" i="4"/>
  <c r="G1260" i="4"/>
  <c r="E1258" i="4"/>
  <c r="E1407" i="4"/>
  <c r="G1256" i="4"/>
  <c r="C1255" i="4"/>
  <c r="D1253" i="4"/>
  <c r="G1251" i="4"/>
  <c r="D1250" i="4"/>
  <c r="E1248" i="4"/>
  <c r="E1397" i="4"/>
  <c r="C1247" i="4"/>
  <c r="D1245" i="4"/>
  <c r="F1243" i="4"/>
  <c r="G1241" i="4"/>
  <c r="E1240" i="4"/>
  <c r="E1389" i="4"/>
  <c r="G1238" i="4"/>
  <c r="C1237" i="4"/>
  <c r="F1235" i="4"/>
  <c r="G1233" i="4"/>
  <c r="C1232" i="4"/>
  <c r="G1229" i="4"/>
  <c r="D1228" i="4"/>
  <c r="F1226" i="4"/>
  <c r="C1225" i="4"/>
  <c r="E1223" i="4"/>
  <c r="E1372" i="4"/>
  <c r="E1221" i="4"/>
  <c r="E1370" i="4"/>
  <c r="C1220" i="4"/>
  <c r="F1218" i="4"/>
  <c r="C1217" i="4"/>
  <c r="G67" i="20"/>
  <c r="F1215" i="4"/>
  <c r="G1213" i="4"/>
  <c r="G1210" i="4"/>
  <c r="F1208" i="4"/>
  <c r="F1206" i="4"/>
  <c r="D1205" i="4"/>
  <c r="E1203" i="4"/>
  <c r="C1048" i="4"/>
  <c r="F1045" i="4"/>
  <c r="D1043" i="4"/>
  <c r="G1040" i="4"/>
  <c r="D1039" i="4"/>
  <c r="F1037" i="4"/>
  <c r="F1035" i="4"/>
  <c r="F1033" i="4"/>
  <c r="C1032" i="4"/>
  <c r="C1030" i="4"/>
  <c r="E1028" i="4"/>
  <c r="G1026" i="4"/>
  <c r="D1025" i="4"/>
  <c r="F1023" i="4"/>
  <c r="C1022" i="4"/>
  <c r="E1020" i="4"/>
  <c r="G1018" i="4"/>
  <c r="G1016" i="4"/>
  <c r="D1015" i="4"/>
  <c r="F1013" i="4"/>
  <c r="C1047" i="4"/>
  <c r="C435" i="4"/>
  <c r="E1222" i="4"/>
  <c r="E1371" i="4"/>
  <c r="E1207" i="4"/>
  <c r="E1356" i="4"/>
  <c r="G1272" i="4"/>
  <c r="D1270" i="4"/>
  <c r="D1268" i="4"/>
  <c r="C1266" i="4"/>
  <c r="G1263" i="4"/>
  <c r="C1262" i="4"/>
  <c r="F1260" i="4"/>
  <c r="D1258" i="4"/>
  <c r="F1256" i="4"/>
  <c r="G1254" i="4"/>
  <c r="C1253" i="4"/>
  <c r="F1251" i="4"/>
  <c r="C1250" i="4"/>
  <c r="D1248" i="4"/>
  <c r="G1246" i="4"/>
  <c r="C1245" i="4"/>
  <c r="E1243" i="4"/>
  <c r="E1392" i="4"/>
  <c r="F1241" i="4"/>
  <c r="D1240" i="4"/>
  <c r="F1238" i="4"/>
  <c r="G1236" i="4"/>
  <c r="E1235" i="4"/>
  <c r="E1384" i="4"/>
  <c r="F1233" i="4"/>
  <c r="G1231" i="4"/>
  <c r="F1229" i="4"/>
  <c r="C1228" i="4"/>
  <c r="E1226" i="4"/>
  <c r="E1375" i="4"/>
  <c r="G1224" i="4"/>
  <c r="G1219" i="4"/>
  <c r="E1218" i="4"/>
  <c r="E1367" i="4"/>
  <c r="G1216" i="4"/>
  <c r="E1215" i="4"/>
  <c r="E1364" i="4"/>
  <c r="F1213" i="4"/>
  <c r="D1212" i="4"/>
  <c r="F1210" i="4"/>
  <c r="D1208" i="4"/>
  <c r="E1206" i="4"/>
  <c r="E1355" i="4"/>
  <c r="C1205" i="4"/>
  <c r="D1203" i="4"/>
  <c r="D1217" i="4"/>
  <c r="D1227" i="4"/>
  <c r="H67" i="20"/>
  <c r="G1047" i="4"/>
  <c r="E1045" i="4"/>
  <c r="C1043" i="4"/>
  <c r="F1040" i="4"/>
  <c r="C1039" i="4"/>
  <c r="E1037" i="4"/>
  <c r="E1035" i="4"/>
  <c r="E1033" i="4"/>
  <c r="G1031" i="4"/>
  <c r="G1029" i="4"/>
  <c r="D1028" i="4"/>
  <c r="F1026" i="4"/>
  <c r="C1025" i="4"/>
  <c r="E1023" i="4"/>
  <c r="G1021" i="4"/>
  <c r="D1020" i="4"/>
  <c r="F1018" i="4"/>
  <c r="F1016" i="4"/>
  <c r="C1015" i="4"/>
  <c r="E1013" i="4"/>
  <c r="C418" i="4"/>
  <c r="D1242" i="4"/>
  <c r="D986" i="4"/>
  <c r="E1254" i="4"/>
  <c r="E1403" i="4"/>
  <c r="E1217" i="4"/>
  <c r="E1366" i="4"/>
  <c r="F1272" i="4"/>
  <c r="C1270" i="4"/>
  <c r="C1268" i="4"/>
  <c r="D1265" i="4"/>
  <c r="F1263" i="4"/>
  <c r="G1261" i="4"/>
  <c r="E1260" i="4"/>
  <c r="E1409" i="4"/>
  <c r="C1258" i="4"/>
  <c r="E1256" i="4"/>
  <c r="E1405" i="4"/>
  <c r="F1254" i="4"/>
  <c r="G1252" i="4"/>
  <c r="E1251" i="4"/>
  <c r="E1400" i="4"/>
  <c r="G1249" i="4"/>
  <c r="C1248" i="4"/>
  <c r="F1246" i="4"/>
  <c r="G1244" i="4"/>
  <c r="D1243" i="4"/>
  <c r="E1241" i="4"/>
  <c r="E1390" i="4"/>
  <c r="C1240" i="4"/>
  <c r="D1238" i="4"/>
  <c r="F1236" i="4"/>
  <c r="D1233" i="4"/>
  <c r="F1231" i="4"/>
  <c r="E1229" i="4"/>
  <c r="E1378" i="4"/>
  <c r="G1227" i="4"/>
  <c r="F1224" i="4"/>
  <c r="G1222" i="4"/>
  <c r="D1221" i="4"/>
  <c r="F1219" i="4"/>
  <c r="F1216" i="4"/>
  <c r="D1215" i="4"/>
  <c r="E1213" i="4"/>
  <c r="E1362" i="4"/>
  <c r="C1212" i="4"/>
  <c r="G1209" i="4"/>
  <c r="C1208" i="4"/>
  <c r="D1206" i="4"/>
  <c r="G1204" i="4"/>
  <c r="C1203" i="4"/>
  <c r="F1047" i="4"/>
  <c r="D1045" i="4"/>
  <c r="E1042" i="4"/>
  <c r="E1040" i="4"/>
  <c r="G1038" i="4"/>
  <c r="D1037" i="4"/>
  <c r="G1034" i="4"/>
  <c r="D1033" i="4"/>
  <c r="F1031" i="4"/>
  <c r="F1029" i="4"/>
  <c r="C1028" i="4"/>
  <c r="E1026" i="4"/>
  <c r="G1024" i="4"/>
  <c r="D1023" i="4"/>
  <c r="F1021" i="4"/>
  <c r="C1020" i="4"/>
  <c r="E1018" i="4"/>
  <c r="E1016" i="4"/>
  <c r="G1014" i="4"/>
  <c r="D1013" i="4"/>
  <c r="E406" i="4"/>
  <c r="D1011" i="4"/>
  <c r="E1272" i="4"/>
  <c r="E1421" i="4"/>
  <c r="G1269" i="4"/>
  <c r="E1267" i="4"/>
  <c r="E1416" i="4"/>
  <c r="C1265" i="4"/>
  <c r="E1263" i="4"/>
  <c r="E1412" i="4"/>
  <c r="F1261" i="4"/>
  <c r="G1259" i="4"/>
  <c r="G1257" i="4"/>
  <c r="D1256" i="4"/>
  <c r="D1254" i="4"/>
  <c r="F1252" i="4"/>
  <c r="D1251" i="4"/>
  <c r="F1249" i="4"/>
  <c r="G1247" i="4"/>
  <c r="D1246" i="4"/>
  <c r="F1244" i="4"/>
  <c r="C1243" i="4"/>
  <c r="G1239" i="4"/>
  <c r="C1238" i="4"/>
  <c r="E1236" i="4"/>
  <c r="E1385" i="4"/>
  <c r="G1234" i="4"/>
  <c r="C1233" i="4"/>
  <c r="E1231" i="4"/>
  <c r="E1380" i="4"/>
  <c r="D1229" i="4"/>
  <c r="F1227" i="4"/>
  <c r="G1225" i="4"/>
  <c r="E1224" i="4"/>
  <c r="E1373" i="4"/>
  <c r="F1222" i="4"/>
  <c r="C1221" i="4"/>
  <c r="E1219" i="4"/>
  <c r="E1368" i="4"/>
  <c r="D1218" i="4"/>
  <c r="E1216" i="4"/>
  <c r="E1365" i="4"/>
  <c r="C1215" i="4"/>
  <c r="D1213" i="4"/>
  <c r="G1211" i="4"/>
  <c r="F1209" i="4"/>
  <c r="G1207" i="4"/>
  <c r="C1206" i="4"/>
  <c r="F1204" i="4"/>
  <c r="E1047" i="4"/>
  <c r="C1045" i="4"/>
  <c r="D1042" i="4"/>
  <c r="D1040" i="4"/>
  <c r="F1038" i="4"/>
  <c r="C1037" i="4"/>
  <c r="F1034" i="4"/>
  <c r="C1033" i="4"/>
  <c r="E1031" i="4"/>
  <c r="E1029" i="4"/>
  <c r="G1027" i="4"/>
  <c r="D1026" i="4"/>
  <c r="F1024" i="4"/>
  <c r="C1023" i="4"/>
  <c r="E1021" i="4"/>
  <c r="G1019" i="4"/>
  <c r="G1017" i="4"/>
  <c r="D1016" i="4"/>
  <c r="F1014" i="4"/>
  <c r="C1013" i="4"/>
  <c r="D1035" i="4"/>
  <c r="C386" i="4"/>
  <c r="E1249" i="4"/>
  <c r="E1398" i="4"/>
  <c r="E1214" i="4"/>
  <c r="E1363" i="4"/>
  <c r="E1204" i="4"/>
  <c r="E1353" i="4"/>
  <c r="C1002" i="4"/>
  <c r="K30" i="18"/>
  <c r="J50" i="18"/>
  <c r="J30" i="18"/>
  <c r="F673" i="4"/>
  <c r="J39" i="18"/>
  <c r="I30" i="18"/>
  <c r="H30" i="18"/>
  <c r="D1002" i="4"/>
  <c r="C411" i="4"/>
  <c r="G1205" i="4"/>
  <c r="E1209" i="4"/>
  <c r="E1358" i="4"/>
  <c r="C1213" i="4"/>
  <c r="D1222" i="4"/>
  <c r="F1225" i="4"/>
  <c r="C1229" i="4"/>
  <c r="G1232" i="4"/>
  <c r="F1239" i="4"/>
  <c r="G1242" i="4"/>
  <c r="C1246" i="4"/>
  <c r="D1249" i="4"/>
  <c r="E1252" i="4"/>
  <c r="E1401" i="4"/>
  <c r="C1256" i="4"/>
  <c r="F1259" i="4"/>
  <c r="D1263" i="4"/>
  <c r="G1271" i="4"/>
  <c r="E1210" i="4"/>
  <c r="E1359" i="4"/>
  <c r="C136" i="4"/>
  <c r="C1034" i="4"/>
  <c r="C1038" i="4"/>
  <c r="D1041" i="4"/>
  <c r="E1046" i="4"/>
  <c r="F1203" i="4"/>
  <c r="G1206" i="4"/>
  <c r="C1211" i="4"/>
  <c r="C1214" i="4"/>
  <c r="D1220" i="4"/>
  <c r="F1223" i="4"/>
  <c r="G1226" i="4"/>
  <c r="F1230" i="4"/>
  <c r="C1234" i="4"/>
  <c r="D1237" i="4"/>
  <c r="F1240" i="4"/>
  <c r="G1243" i="4"/>
  <c r="D1247" i="4"/>
  <c r="E1250" i="4"/>
  <c r="E1399" i="4"/>
  <c r="E1253" i="4"/>
  <c r="E1402" i="4"/>
  <c r="C1257" i="4"/>
  <c r="C1261" i="4"/>
  <c r="D1264" i="4"/>
  <c r="C1269" i="4"/>
  <c r="K29" i="16"/>
  <c r="C1395" i="4"/>
  <c r="D1482" i="4"/>
  <c r="E1472" i="4"/>
  <c r="K28" i="18"/>
  <c r="G619" i="4"/>
  <c r="D1390" i="4"/>
  <c r="C1469" i="4"/>
  <c r="D522" i="4"/>
  <c r="C1374" i="4"/>
  <c r="D1106" i="4"/>
  <c r="C882" i="4"/>
  <c r="D569" i="4"/>
  <c r="E673" i="4"/>
  <c r="E674" i="4"/>
  <c r="I39" i="18"/>
  <c r="D673" i="4"/>
  <c r="D674" i="4"/>
  <c r="H39" i="18"/>
  <c r="C673" i="4"/>
  <c r="C674" i="4"/>
  <c r="G39" i="18"/>
  <c r="D1485" i="4"/>
  <c r="C1484" i="4"/>
  <c r="D1360" i="4"/>
  <c r="D1392" i="4"/>
  <c r="C1380" i="4"/>
  <c r="E637" i="4"/>
  <c r="D482" i="4"/>
  <c r="D1455" i="4"/>
  <c r="D1457" i="4"/>
  <c r="E559" i="4"/>
  <c r="E1433" i="4"/>
  <c r="E1441" i="4"/>
  <c r="E1449" i="4"/>
  <c r="C582" i="4"/>
  <c r="C475" i="4"/>
  <c r="D1484" i="4"/>
  <c r="C1451" i="4"/>
  <c r="D1385" i="4"/>
  <c r="D1405" i="4"/>
  <c r="C1360" i="4"/>
  <c r="E632" i="4"/>
  <c r="C1435" i="4"/>
  <c r="C1457" i="4"/>
  <c r="D634" i="4"/>
  <c r="E1434" i="4"/>
  <c r="E1442" i="4"/>
  <c r="E625" i="4"/>
  <c r="D625" i="4"/>
  <c r="C625" i="4"/>
  <c r="D475" i="4"/>
  <c r="C512" i="4"/>
  <c r="D1451" i="4"/>
  <c r="C1467" i="4"/>
  <c r="D1373" i="4"/>
  <c r="C1385" i="4"/>
  <c r="C1421" i="4"/>
  <c r="D612" i="4"/>
  <c r="E562" i="4"/>
  <c r="C487" i="4"/>
  <c r="C1460" i="4"/>
  <c r="E634" i="4"/>
  <c r="D1353" i="4"/>
  <c r="E1435" i="4"/>
  <c r="E1443" i="4"/>
  <c r="E1451" i="4"/>
  <c r="E662" i="4"/>
  <c r="D662" i="4"/>
  <c r="C662" i="4"/>
  <c r="C511" i="4"/>
  <c r="D1467" i="4"/>
  <c r="C1480" i="4"/>
  <c r="C1392" i="4"/>
  <c r="D1410" i="4"/>
  <c r="D1421" i="4"/>
  <c r="C1373" i="4"/>
  <c r="C1422" i="4"/>
  <c r="D637" i="4"/>
  <c r="E462" i="4"/>
  <c r="C1455" i="4"/>
  <c r="C634" i="4"/>
  <c r="C1353" i="4"/>
  <c r="C1381" i="4"/>
  <c r="E1436" i="4"/>
  <c r="E1444" i="4"/>
  <c r="E550" i="4"/>
  <c r="C550" i="4"/>
  <c r="E661" i="4"/>
  <c r="D661" i="4"/>
  <c r="C661" i="4"/>
  <c r="D511" i="4"/>
  <c r="D1480" i="4"/>
  <c r="C1495" i="4"/>
  <c r="C1405" i="4"/>
  <c r="D1409" i="4"/>
  <c r="D1422" i="4"/>
  <c r="C1410" i="4"/>
  <c r="D632" i="4"/>
  <c r="D537" i="4"/>
  <c r="D1382" i="4"/>
  <c r="E1429" i="4"/>
  <c r="E1437" i="4"/>
  <c r="E1445" i="4"/>
  <c r="E628" i="4"/>
  <c r="D628" i="4"/>
  <c r="C628" i="4"/>
  <c r="E511" i="4"/>
  <c r="D478" i="4"/>
  <c r="D1495" i="4"/>
  <c r="D1376" i="4"/>
  <c r="C1409" i="4"/>
  <c r="C612" i="4"/>
  <c r="E482" i="4"/>
  <c r="C1382" i="4"/>
  <c r="E605" i="4"/>
  <c r="E1430" i="4"/>
  <c r="E1438" i="4"/>
  <c r="E1446" i="4"/>
  <c r="C586" i="4"/>
  <c r="E644" i="4"/>
  <c r="D1448" i="4"/>
  <c r="E612" i="4"/>
  <c r="D559" i="4"/>
  <c r="E1447" i="4"/>
  <c r="E1457" i="4"/>
  <c r="E1465" i="4"/>
  <c r="E1473" i="4"/>
  <c r="E1481" i="4"/>
  <c r="E1489" i="4"/>
  <c r="E1497" i="4"/>
  <c r="C1431" i="4"/>
  <c r="C1436" i="4"/>
  <c r="C1440" i="4"/>
  <c r="C1444" i="4"/>
  <c r="C1449" i="4"/>
  <c r="C1454" i="4"/>
  <c r="C1461" i="4"/>
  <c r="C1465" i="4"/>
  <c r="C1470" i="4"/>
  <c r="C1474" i="4"/>
  <c r="C1478" i="4"/>
  <c r="C1483" i="4"/>
  <c r="C1489" i="4"/>
  <c r="C1493" i="4"/>
  <c r="C1357" i="4"/>
  <c r="C1362" i="4"/>
  <c r="C1366" i="4"/>
  <c r="C1370" i="4"/>
  <c r="C1375" i="4"/>
  <c r="C1387" i="4"/>
  <c r="C1391" i="4"/>
  <c r="C1396" i="4"/>
  <c r="C1400" i="4"/>
  <c r="C1404" i="4"/>
  <c r="C1411" i="4"/>
  <c r="C1415" i="4"/>
  <c r="C1419" i="4"/>
  <c r="C553" i="4"/>
  <c r="E657" i="4"/>
  <c r="C1448" i="4"/>
  <c r="C637" i="4"/>
  <c r="D462" i="4"/>
  <c r="E1448" i="4"/>
  <c r="E1458" i="4"/>
  <c r="E1466" i="4"/>
  <c r="E1474" i="4"/>
  <c r="E1482" i="4"/>
  <c r="E1490" i="4"/>
  <c r="E1428" i="4"/>
  <c r="D1431" i="4"/>
  <c r="D1436" i="4"/>
  <c r="D1440" i="4"/>
  <c r="D1444" i="4"/>
  <c r="D1449" i="4"/>
  <c r="D1454" i="4"/>
  <c r="D1461" i="4"/>
  <c r="D1465" i="4"/>
  <c r="D1470" i="4"/>
  <c r="D1474" i="4"/>
  <c r="D1478" i="4"/>
  <c r="D1483" i="4"/>
  <c r="D1489" i="4"/>
  <c r="D1493" i="4"/>
  <c r="D1357" i="4"/>
  <c r="D1362" i="4"/>
  <c r="D1366" i="4"/>
  <c r="D1370" i="4"/>
  <c r="D1375" i="4"/>
  <c r="D1381" i="4"/>
  <c r="D1387" i="4"/>
  <c r="D1391" i="4"/>
  <c r="D1396" i="4"/>
  <c r="D1400" i="4"/>
  <c r="D1404" i="4"/>
  <c r="D1411" i="4"/>
  <c r="D1415" i="4"/>
  <c r="D1419" i="4"/>
  <c r="D644" i="4"/>
  <c r="C1485" i="4"/>
  <c r="C632" i="4"/>
  <c r="D487" i="4"/>
  <c r="E1450" i="4"/>
  <c r="E1459" i="4"/>
  <c r="E1467" i="4"/>
  <c r="E1475" i="4"/>
  <c r="E1483" i="4"/>
  <c r="E1491" i="4"/>
  <c r="C1432" i="4"/>
  <c r="C1437" i="4"/>
  <c r="C1441" i="4"/>
  <c r="C1445" i="4"/>
  <c r="C1450" i="4"/>
  <c r="C1456" i="4"/>
  <c r="C1462" i="4"/>
  <c r="C1466" i="4"/>
  <c r="C1471" i="4"/>
  <c r="C1475" i="4"/>
  <c r="C1479" i="4"/>
  <c r="C1486" i="4"/>
  <c r="C1490" i="4"/>
  <c r="C1494" i="4"/>
  <c r="C1354" i="4"/>
  <c r="C1358" i="4"/>
  <c r="C1363" i="4"/>
  <c r="C1367" i="4"/>
  <c r="C1377" i="4"/>
  <c r="G45" i="20"/>
  <c r="C1371" i="4"/>
  <c r="C1383" i="4"/>
  <c r="C1388" i="4"/>
  <c r="C1393" i="4"/>
  <c r="C1397" i="4"/>
  <c r="C1401" i="4"/>
  <c r="C1406" i="4"/>
  <c r="C1412" i="4"/>
  <c r="C1416" i="4"/>
  <c r="C1420" i="4"/>
  <c r="D657" i="4"/>
  <c r="E478" i="4"/>
  <c r="D1435" i="4"/>
  <c r="E1452" i="4"/>
  <c r="E1460" i="4"/>
  <c r="E1468" i="4"/>
  <c r="E1476" i="4"/>
  <c r="E1484" i="4"/>
  <c r="E1492" i="4"/>
  <c r="D1432" i="4"/>
  <c r="D1437" i="4"/>
  <c r="D1441" i="4"/>
  <c r="D1445" i="4"/>
  <c r="D1450" i="4"/>
  <c r="D1456" i="4"/>
  <c r="D1462" i="4"/>
  <c r="D1466" i="4"/>
  <c r="D1471" i="4"/>
  <c r="D1475" i="4"/>
  <c r="D1479" i="4"/>
  <c r="D1486" i="4"/>
  <c r="D1490" i="4"/>
  <c r="D1494" i="4"/>
  <c r="D1354" i="4"/>
  <c r="D1358" i="4"/>
  <c r="D1363" i="4"/>
  <c r="D1367" i="4"/>
  <c r="D1377" i="4"/>
  <c r="H45" i="20"/>
  <c r="D1371" i="4"/>
  <c r="D1383" i="4"/>
  <c r="D1388" i="4"/>
  <c r="D1393" i="4"/>
  <c r="D1397" i="4"/>
  <c r="D1401" i="4"/>
  <c r="D1406" i="4"/>
  <c r="D1412" i="4"/>
  <c r="D1416" i="4"/>
  <c r="D1420" i="4"/>
  <c r="E586" i="4"/>
  <c r="C644" i="4"/>
  <c r="E494" i="4"/>
  <c r="D1380" i="4"/>
  <c r="D1460" i="4"/>
  <c r="C484" i="4"/>
  <c r="D605" i="4"/>
  <c r="E1431" i="4"/>
  <c r="E1453" i="4"/>
  <c r="E1461" i="4"/>
  <c r="E1469" i="4"/>
  <c r="E1477" i="4"/>
  <c r="E1485" i="4"/>
  <c r="E1493" i="4"/>
  <c r="C1429" i="4"/>
  <c r="C1433" i="4"/>
  <c r="C1438" i="4"/>
  <c r="C1442" i="4"/>
  <c r="C1446" i="4"/>
  <c r="C1452" i="4"/>
  <c r="C1458" i="4"/>
  <c r="C1463" i="4"/>
  <c r="C1468" i="4"/>
  <c r="C1472" i="4"/>
  <c r="C1476" i="4"/>
  <c r="C1481" i="4"/>
  <c r="C1487" i="4"/>
  <c r="C1491" i="4"/>
  <c r="C1496" i="4"/>
  <c r="C1355" i="4"/>
  <c r="C1359" i="4"/>
  <c r="C1364" i="4"/>
  <c r="C1368" i="4"/>
  <c r="C1372" i="4"/>
  <c r="C1378" i="4"/>
  <c r="C1384" i="4"/>
  <c r="C1389" i="4"/>
  <c r="C1394" i="4"/>
  <c r="C1398" i="4"/>
  <c r="C1402" i="4"/>
  <c r="C1407" i="4"/>
  <c r="C1413" i="4"/>
  <c r="C1417" i="4"/>
  <c r="C657" i="4"/>
  <c r="D494" i="4"/>
  <c r="C605" i="4"/>
  <c r="E1432" i="4"/>
  <c r="E1454" i="4"/>
  <c r="E1462" i="4"/>
  <c r="E1470" i="4"/>
  <c r="E1478" i="4"/>
  <c r="E1486" i="4"/>
  <c r="E1494" i="4"/>
  <c r="D1429" i="4"/>
  <c r="D1433" i="4"/>
  <c r="D1438" i="4"/>
  <c r="D1442" i="4"/>
  <c r="D1446" i="4"/>
  <c r="D1452" i="4"/>
  <c r="D1458" i="4"/>
  <c r="D1463" i="4"/>
  <c r="D1468" i="4"/>
  <c r="D1472" i="4"/>
  <c r="D1476" i="4"/>
  <c r="D1481" i="4"/>
  <c r="D1487" i="4"/>
  <c r="D1491" i="4"/>
  <c r="D1496" i="4"/>
  <c r="D1355" i="4"/>
  <c r="D1359" i="4"/>
  <c r="D1364" i="4"/>
  <c r="D1368" i="4"/>
  <c r="D1372" i="4"/>
  <c r="D1378" i="4"/>
  <c r="D1384" i="4"/>
  <c r="D1389" i="4"/>
  <c r="D1394" i="4"/>
  <c r="D1398" i="4"/>
  <c r="D1402" i="4"/>
  <c r="D1407" i="4"/>
  <c r="D1413" i="4"/>
  <c r="D1417" i="4"/>
  <c r="C1376" i="4"/>
  <c r="E1440" i="4"/>
  <c r="E1480" i="4"/>
  <c r="D1430" i="4"/>
  <c r="D1447" i="4"/>
  <c r="D1469" i="4"/>
  <c r="D1488" i="4"/>
  <c r="D1356" i="4"/>
  <c r="D1374" i="4"/>
  <c r="D1395" i="4"/>
  <c r="D1414" i="4"/>
  <c r="G607" i="4"/>
  <c r="G1281" i="4"/>
  <c r="C610" i="4"/>
  <c r="D611" i="4"/>
  <c r="G612" i="4"/>
  <c r="G1286" i="4"/>
  <c r="C615" i="4"/>
  <c r="D616" i="4"/>
  <c r="E617" i="4"/>
  <c r="F618" i="4"/>
  <c r="F1292" i="4"/>
  <c r="G620" i="4"/>
  <c r="G1294" i="4"/>
  <c r="C623" i="4"/>
  <c r="D624" i="4"/>
  <c r="G625" i="4"/>
  <c r="G1299" i="4"/>
  <c r="F628" i="4"/>
  <c r="F1302" i="4"/>
  <c r="G630" i="4"/>
  <c r="G1304" i="4"/>
  <c r="F633" i="4"/>
  <c r="F1307" i="4"/>
  <c r="C635" i="4"/>
  <c r="C633" i="4"/>
  <c r="D636" i="4"/>
  <c r="G637" i="4"/>
  <c r="G1311" i="4"/>
  <c r="C640" i="4"/>
  <c r="D641" i="4"/>
  <c r="E642" i="4"/>
  <c r="F643" i="4"/>
  <c r="F1317" i="4"/>
  <c r="C645" i="4"/>
  <c r="D646" i="4"/>
  <c r="E647" i="4"/>
  <c r="F648" i="4"/>
  <c r="F1322" i="4"/>
  <c r="G650" i="4"/>
  <c r="G1324" i="4"/>
  <c r="C653" i="4"/>
  <c r="D654" i="4"/>
  <c r="E655" i="4"/>
  <c r="F656" i="4"/>
  <c r="F1330" i="4"/>
  <c r="C658" i="4"/>
  <c r="D659" i="4"/>
  <c r="E660" i="4"/>
  <c r="F663" i="4"/>
  <c r="F1337" i="4"/>
  <c r="G665" i="4"/>
  <c r="G1339" i="4"/>
  <c r="C668" i="4"/>
  <c r="D669" i="4"/>
  <c r="E670" i="4"/>
  <c r="F671" i="4"/>
  <c r="F1345" i="4"/>
  <c r="G674" i="4"/>
  <c r="G673" i="4"/>
  <c r="K39" i="18"/>
  <c r="D553" i="4"/>
  <c r="D1428" i="4"/>
  <c r="E1455" i="4"/>
  <c r="E1487" i="4"/>
  <c r="C1434" i="4"/>
  <c r="C1453" i="4"/>
  <c r="C1473" i="4"/>
  <c r="C1492" i="4"/>
  <c r="C1361" i="4"/>
  <c r="C1379" i="4"/>
  <c r="C1399" i="4"/>
  <c r="C1418" i="4"/>
  <c r="G606" i="4"/>
  <c r="G1280" i="4"/>
  <c r="C609" i="4"/>
  <c r="D610" i="4"/>
  <c r="E611" i="4"/>
  <c r="C614" i="4"/>
  <c r="D615" i="4"/>
  <c r="E616" i="4"/>
  <c r="F617" i="4"/>
  <c r="F1291" i="4"/>
  <c r="C622" i="4"/>
  <c r="D623" i="4"/>
  <c r="E624" i="4"/>
  <c r="C627" i="4"/>
  <c r="G629" i="4"/>
  <c r="G1303" i="4"/>
  <c r="F632" i="4"/>
  <c r="F1306" i="4"/>
  <c r="D635" i="4"/>
  <c r="E636" i="4"/>
  <c r="C639" i="4"/>
  <c r="D640" i="4"/>
  <c r="E641" i="4"/>
  <c r="F642" i="4"/>
  <c r="F1316" i="4"/>
  <c r="D645" i="4"/>
  <c r="E646" i="4"/>
  <c r="F647" i="4"/>
  <c r="F1321" i="4"/>
  <c r="G649" i="4"/>
  <c r="G1323" i="4"/>
  <c r="C652" i="4"/>
  <c r="D653" i="4"/>
  <c r="E654" i="4"/>
  <c r="F655" i="4"/>
  <c r="F1329" i="4"/>
  <c r="D658" i="4"/>
  <c r="E659" i="4"/>
  <c r="F660" i="4"/>
  <c r="F1334" i="4"/>
  <c r="F662" i="4"/>
  <c r="F1336" i="4"/>
  <c r="G664" i="4"/>
  <c r="G1338" i="4"/>
  <c r="C667" i="4"/>
  <c r="D668" i="4"/>
  <c r="E669" i="4"/>
  <c r="F670" i="4"/>
  <c r="F1344" i="4"/>
  <c r="G672" i="4"/>
  <c r="G1346" i="4"/>
  <c r="F605" i="4"/>
  <c r="F1279" i="4"/>
  <c r="C1428" i="4"/>
  <c r="E1456" i="4"/>
  <c r="E1488" i="4"/>
  <c r="D1434" i="4"/>
  <c r="D1453" i="4"/>
  <c r="D1473" i="4"/>
  <c r="D1492" i="4"/>
  <c r="D1361" i="4"/>
  <c r="D1379" i="4"/>
  <c r="D1399" i="4"/>
  <c r="D1418" i="4"/>
  <c r="C608" i="4"/>
  <c r="D609" i="4"/>
  <c r="E610" i="4"/>
  <c r="F611" i="4"/>
  <c r="F1285" i="4"/>
  <c r="C613" i="4"/>
  <c r="D614" i="4"/>
  <c r="E615" i="4"/>
  <c r="F616" i="4"/>
  <c r="F1290" i="4"/>
  <c r="G618" i="4"/>
  <c r="G1292" i="4"/>
  <c r="C621" i="4"/>
  <c r="D622" i="4"/>
  <c r="E623" i="4"/>
  <c r="F624" i="4"/>
  <c r="F1298" i="4"/>
  <c r="C626" i="4"/>
  <c r="D627" i="4"/>
  <c r="G628" i="4"/>
  <c r="G1302" i="4"/>
  <c r="C631" i="4"/>
  <c r="G633" i="4"/>
  <c r="G1307" i="4"/>
  <c r="E635" i="4"/>
  <c r="F636" i="4"/>
  <c r="F1310" i="4"/>
  <c r="C638" i="4"/>
  <c r="D639" i="4"/>
  <c r="E640" i="4"/>
  <c r="F641" i="4"/>
  <c r="F1315" i="4"/>
  <c r="G643" i="4"/>
  <c r="G1317" i="4"/>
  <c r="E645" i="4"/>
  <c r="F646" i="4"/>
  <c r="F1320" i="4"/>
  <c r="G648" i="4"/>
  <c r="G1322" i="4"/>
  <c r="C651" i="4"/>
  <c r="D652" i="4"/>
  <c r="E653" i="4"/>
  <c r="F654" i="4"/>
  <c r="F1328" i="4"/>
  <c r="G656" i="4"/>
  <c r="G1330" i="4"/>
  <c r="E658" i="4"/>
  <c r="F659" i="4"/>
  <c r="F1333" i="4"/>
  <c r="G663" i="4"/>
  <c r="G1337" i="4"/>
  <c r="C666" i="4"/>
  <c r="D667" i="4"/>
  <c r="E668" i="4"/>
  <c r="F669" i="4"/>
  <c r="F1343" i="4"/>
  <c r="G671" i="4"/>
  <c r="G1345" i="4"/>
  <c r="E1463" i="4"/>
  <c r="E1495" i="4"/>
  <c r="C1439" i="4"/>
  <c r="C1459" i="4"/>
  <c r="C1477" i="4"/>
  <c r="C1497" i="4"/>
  <c r="C1365" i="4"/>
  <c r="C1386" i="4"/>
  <c r="C1403" i="4"/>
  <c r="C607" i="4"/>
  <c r="D608" i="4"/>
  <c r="E609" i="4"/>
  <c r="F610" i="4"/>
  <c r="F1284" i="4"/>
  <c r="D613" i="4"/>
  <c r="E614" i="4"/>
  <c r="F615" i="4"/>
  <c r="F1289" i="4"/>
  <c r="G617" i="4"/>
  <c r="G1291" i="4"/>
  <c r="C620" i="4"/>
  <c r="D621" i="4"/>
  <c r="E622" i="4"/>
  <c r="F623" i="4"/>
  <c r="F1297" i="4"/>
  <c r="D626" i="4"/>
  <c r="E627" i="4"/>
  <c r="C630" i="4"/>
  <c r="D631" i="4"/>
  <c r="G632" i="4"/>
  <c r="G1306" i="4"/>
  <c r="F635" i="4"/>
  <c r="F1309" i="4"/>
  <c r="D638" i="4"/>
  <c r="E639" i="4"/>
  <c r="F640" i="4"/>
  <c r="F1314" i="4"/>
  <c r="G642" i="4"/>
  <c r="G1316" i="4"/>
  <c r="F645" i="4"/>
  <c r="F1319" i="4"/>
  <c r="G647" i="4"/>
  <c r="G1321" i="4"/>
  <c r="C650" i="4"/>
  <c r="D651" i="4"/>
  <c r="E652" i="4"/>
  <c r="F653" i="4"/>
  <c r="F1327" i="4"/>
  <c r="G655" i="4"/>
  <c r="G1329" i="4"/>
  <c r="F658" i="4"/>
  <c r="F1332" i="4"/>
  <c r="G660" i="4"/>
  <c r="G1334" i="4"/>
  <c r="G662" i="4"/>
  <c r="G1336" i="4"/>
  <c r="C665" i="4"/>
  <c r="D666" i="4"/>
  <c r="E667" i="4"/>
  <c r="F668" i="4"/>
  <c r="F1342" i="4"/>
  <c r="G670" i="4"/>
  <c r="G1344" i="4"/>
  <c r="D507" i="4"/>
  <c r="E1464" i="4"/>
  <c r="E1496" i="4"/>
  <c r="D1439" i="4"/>
  <c r="D1459" i="4"/>
  <c r="D1477" i="4"/>
  <c r="D1497" i="4"/>
  <c r="D1365" i="4"/>
  <c r="D1386" i="4"/>
  <c r="D1403" i="4"/>
  <c r="C606" i="4"/>
  <c r="D607" i="4"/>
  <c r="E608" i="4"/>
  <c r="F609" i="4"/>
  <c r="F1283" i="4"/>
  <c r="G611" i="4"/>
  <c r="G1285" i="4"/>
  <c r="E613" i="4"/>
  <c r="F614" i="4"/>
  <c r="F1288" i="4"/>
  <c r="G616" i="4"/>
  <c r="G1290" i="4"/>
  <c r="C619" i="4"/>
  <c r="D620" i="4"/>
  <c r="E621" i="4"/>
  <c r="F622" i="4"/>
  <c r="F1296" i="4"/>
  <c r="G624" i="4"/>
  <c r="G1298" i="4"/>
  <c r="E626" i="4"/>
  <c r="F627" i="4"/>
  <c r="F1301" i="4"/>
  <c r="C629" i="4"/>
  <c r="D630" i="4"/>
  <c r="E631" i="4"/>
  <c r="F634" i="4"/>
  <c r="F1308" i="4"/>
  <c r="G636" i="4"/>
  <c r="G1310" i="4"/>
  <c r="E638" i="4"/>
  <c r="F639" i="4"/>
  <c r="F1313" i="4"/>
  <c r="G641" i="4"/>
  <c r="G1315" i="4"/>
  <c r="F644" i="4"/>
  <c r="F1318" i="4"/>
  <c r="G646" i="4"/>
  <c r="G1320" i="4"/>
  <c r="C649" i="4"/>
  <c r="D650" i="4"/>
  <c r="E651" i="4"/>
  <c r="F652" i="4"/>
  <c r="F1326" i="4"/>
  <c r="G654" i="4"/>
  <c r="G1328" i="4"/>
  <c r="F657" i="4"/>
  <c r="F1331" i="4"/>
  <c r="G659" i="4"/>
  <c r="G1333" i="4"/>
  <c r="C664" i="4"/>
  <c r="D665" i="4"/>
  <c r="E666" i="4"/>
  <c r="F667" i="4"/>
  <c r="F1341" i="4"/>
  <c r="G669" i="4"/>
  <c r="G1343" i="4"/>
  <c r="C672" i="4"/>
  <c r="C507" i="4"/>
  <c r="E1471" i="4"/>
  <c r="C1443" i="4"/>
  <c r="C1464" i="4"/>
  <c r="C1482" i="4"/>
  <c r="C1369" i="4"/>
  <c r="C1390" i="4"/>
  <c r="C1408" i="4"/>
  <c r="D606" i="4"/>
  <c r="E607" i="4"/>
  <c r="F608" i="4"/>
  <c r="F1282" i="4"/>
  <c r="G610" i="4"/>
  <c r="G1284" i="4"/>
  <c r="F613" i="4"/>
  <c r="F1287" i="4"/>
  <c r="G615" i="4"/>
  <c r="G1289" i="4"/>
  <c r="C618" i="4"/>
  <c r="D619" i="4"/>
  <c r="E620" i="4"/>
  <c r="F621" i="4"/>
  <c r="F1295" i="4"/>
  <c r="G623" i="4"/>
  <c r="G1297" i="4"/>
  <c r="F626" i="4"/>
  <c r="F1300" i="4"/>
  <c r="D629" i="4"/>
  <c r="E630" i="4"/>
  <c r="F631" i="4"/>
  <c r="F1305" i="4"/>
  <c r="G635" i="4"/>
  <c r="G1309" i="4"/>
  <c r="F638" i="4"/>
  <c r="F1312" i="4"/>
  <c r="G640" i="4"/>
  <c r="G1314" i="4"/>
  <c r="C643" i="4"/>
  <c r="G645" i="4"/>
  <c r="G1319" i="4"/>
  <c r="C648" i="4"/>
  <c r="D649" i="4"/>
  <c r="E650" i="4"/>
  <c r="F651" i="4"/>
  <c r="F1325" i="4"/>
  <c r="G653" i="4"/>
  <c r="G1327" i="4"/>
  <c r="C656" i="4"/>
  <c r="G658" i="4"/>
  <c r="G1332" i="4"/>
  <c r="F661" i="4"/>
  <c r="F1335" i="4"/>
  <c r="C663" i="4"/>
  <c r="D664" i="4"/>
  <c r="E665" i="4"/>
  <c r="F666" i="4"/>
  <c r="F1340" i="4"/>
  <c r="G668" i="4"/>
  <c r="G1342" i="4"/>
  <c r="C671" i="4"/>
  <c r="D672" i="4"/>
  <c r="D1464" i="4"/>
  <c r="E1439" i="4"/>
  <c r="G37" i="20"/>
  <c r="H37" i="20"/>
  <c r="D1271" i="4"/>
  <c r="D1083" i="4"/>
  <c r="C1086" i="4"/>
  <c r="D687" i="4"/>
  <c r="C862" i="4"/>
  <c r="C1081" i="4"/>
  <c r="D1305" i="4"/>
  <c r="C1006" i="4"/>
  <c r="D1006" i="4"/>
  <c r="D112" i="4"/>
  <c r="C406" i="4"/>
  <c r="D1223" i="4"/>
  <c r="C1106" i="4"/>
  <c r="D1093" i="4"/>
  <c r="C1035" i="4"/>
  <c r="D1036" i="4"/>
  <c r="C737" i="4"/>
  <c r="D700" i="4"/>
  <c r="C137" i="4"/>
  <c r="C853" i="4"/>
  <c r="D853" i="4"/>
  <c r="E853" i="4"/>
  <c r="C436" i="4"/>
  <c r="D1086" i="4"/>
  <c r="E707" i="4"/>
  <c r="C837" i="4"/>
  <c r="C1061" i="4"/>
  <c r="C1301" i="4"/>
  <c r="C1011" i="4"/>
  <c r="D87" i="4"/>
  <c r="D411" i="4"/>
  <c r="D1235" i="4"/>
  <c r="D1230" i="4"/>
  <c r="C1093" i="4"/>
  <c r="D1077" i="4"/>
  <c r="C1036" i="4"/>
  <c r="D999" i="4"/>
  <c r="C700" i="4"/>
  <c r="D119" i="4"/>
  <c r="C100" i="4"/>
  <c r="C886" i="4"/>
  <c r="D886" i="4"/>
  <c r="E886" i="4"/>
  <c r="C399" i="4"/>
  <c r="C775" i="4"/>
  <c r="E775" i="4"/>
  <c r="E285" i="4"/>
  <c r="D747" i="4"/>
  <c r="D762" i="4"/>
  <c r="D857" i="4"/>
  <c r="D1081" i="4"/>
  <c r="C1347" i="4"/>
  <c r="C1346" i="4"/>
  <c r="C1334" i="4"/>
  <c r="D1301" i="4"/>
  <c r="C986" i="4"/>
  <c r="E107" i="4"/>
  <c r="D236" i="4"/>
  <c r="D386" i="4"/>
  <c r="C1226" i="4"/>
  <c r="C1077" i="4"/>
  <c r="D1110" i="4"/>
  <c r="C999" i="4"/>
  <c r="D136" i="4"/>
  <c r="C887" i="4"/>
  <c r="D887" i="4"/>
  <c r="E887" i="4"/>
  <c r="E418" i="4"/>
  <c r="D268" i="4"/>
  <c r="E687" i="4"/>
  <c r="D862" i="4"/>
  <c r="D1061" i="4"/>
  <c r="C1335" i="4"/>
  <c r="D1347" i="4"/>
  <c r="D1346" i="4"/>
  <c r="D1334" i="4"/>
  <c r="D406" i="4"/>
  <c r="C1259" i="4"/>
  <c r="C1230" i="4"/>
  <c r="D1210" i="4"/>
  <c r="C1272" i="4"/>
  <c r="C1271" i="4"/>
  <c r="C1110" i="4"/>
  <c r="D1111" i="4"/>
  <c r="D1046" i="4"/>
  <c r="D732" i="4"/>
  <c r="E719" i="4"/>
  <c r="C850" i="4"/>
  <c r="D850" i="4"/>
  <c r="E850" i="4"/>
  <c r="E435" i="4"/>
  <c r="E249" i="4"/>
  <c r="C712" i="4"/>
  <c r="E787" i="4"/>
  <c r="D837" i="4"/>
  <c r="C1298" i="4"/>
  <c r="D1335" i="4"/>
  <c r="C1122" i="4"/>
  <c r="E87" i="4"/>
  <c r="E261" i="4"/>
  <c r="E411" i="4"/>
  <c r="C1260" i="4"/>
  <c r="C1111" i="4"/>
  <c r="D1074" i="4"/>
  <c r="D1031" i="4"/>
  <c r="C732" i="4"/>
  <c r="D719" i="4"/>
  <c r="E703" i="4"/>
  <c r="D100" i="4"/>
  <c r="E119" i="4"/>
  <c r="C899" i="4"/>
  <c r="C898" i="4"/>
  <c r="G50" i="18"/>
  <c r="D899" i="4"/>
  <c r="D898" i="4"/>
  <c r="H50" i="18"/>
  <c r="E899" i="4"/>
  <c r="E898" i="4"/>
  <c r="I50" i="18"/>
  <c r="D418" i="4"/>
  <c r="E436" i="4"/>
  <c r="C807" i="4"/>
  <c r="C1046" i="4"/>
  <c r="E857" i="4"/>
  <c r="C1330" i="4"/>
  <c r="C1310" i="4"/>
  <c r="D1047" i="4"/>
  <c r="C112" i="4"/>
  <c r="E386" i="4"/>
  <c r="C1223" i="4"/>
  <c r="D1226" i="4"/>
  <c r="D1255" i="4"/>
  <c r="C1074" i="4"/>
  <c r="C1031" i="4"/>
  <c r="D1018" i="4"/>
  <c r="D703" i="4"/>
  <c r="D435" i="4"/>
  <c r="E399" i="4"/>
  <c r="G143" i="4"/>
  <c r="C131" i="4"/>
  <c r="C95" i="4"/>
  <c r="F740" i="4"/>
  <c r="F1414" i="4"/>
  <c r="D726" i="4"/>
  <c r="E81" i="4"/>
  <c r="E117" i="4"/>
  <c r="F88" i="4"/>
  <c r="F124" i="4"/>
  <c r="E524" i="4"/>
  <c r="F475" i="4"/>
  <c r="C554" i="4"/>
  <c r="G38" i="16"/>
  <c r="J37" i="18"/>
  <c r="H37" i="18"/>
  <c r="I37" i="18"/>
  <c r="J28" i="18"/>
  <c r="J48" i="18"/>
  <c r="G28" i="18"/>
  <c r="G37" i="18"/>
  <c r="K37" i="18"/>
  <c r="K50" i="18"/>
  <c r="K48" i="18"/>
  <c r="G48" i="18"/>
  <c r="I48" i="18"/>
  <c r="K38" i="16"/>
  <c r="K49" i="16"/>
  <c r="G29" i="16"/>
  <c r="D86" i="4"/>
  <c r="E93" i="4"/>
  <c r="G99" i="4"/>
  <c r="G115" i="4"/>
  <c r="C123" i="4"/>
  <c r="E129" i="4"/>
  <c r="D134" i="4"/>
  <c r="C498" i="4"/>
  <c r="G518" i="4"/>
  <c r="D493" i="4"/>
  <c r="F463" i="4"/>
  <c r="E456" i="4"/>
  <c r="F732" i="4"/>
  <c r="F1406" i="4"/>
  <c r="D690" i="4"/>
  <c r="C522" i="4"/>
  <c r="C482" i="4"/>
  <c r="F84" i="4"/>
  <c r="G91" i="4"/>
  <c r="D98" i="4"/>
  <c r="D114" i="4"/>
  <c r="E121" i="4"/>
  <c r="G127" i="4"/>
  <c r="D138" i="4"/>
  <c r="E520" i="4"/>
  <c r="F507" i="4"/>
  <c r="D489" i="4"/>
  <c r="G478" i="4"/>
  <c r="G458" i="4"/>
  <c r="C735" i="4"/>
  <c r="E721" i="4"/>
  <c r="C711" i="4"/>
  <c r="G707" i="4"/>
  <c r="G1381" i="4"/>
  <c r="F692" i="4"/>
  <c r="F1366" i="4"/>
  <c r="E455" i="4"/>
  <c r="C119" i="4"/>
  <c r="E137" i="4"/>
  <c r="C147" i="4"/>
  <c r="C83" i="4"/>
  <c r="D90" i="4"/>
  <c r="F96" i="4"/>
  <c r="F112" i="4"/>
  <c r="G119" i="4"/>
  <c r="D126" i="4"/>
  <c r="E141" i="4"/>
  <c r="C474" i="4"/>
  <c r="G522" i="4"/>
  <c r="G514" i="4"/>
  <c r="E460" i="4"/>
  <c r="D738" i="4"/>
  <c r="F736" i="4"/>
  <c r="F1410" i="4"/>
  <c r="G723" i="4"/>
  <c r="G1397" i="4"/>
  <c r="F712" i="4"/>
  <c r="F1386" i="4"/>
  <c r="C695" i="4"/>
  <c r="G1293" i="4"/>
  <c r="E762" i="4"/>
  <c r="E537" i="4"/>
  <c r="G595" i="4"/>
  <c r="G820" i="4"/>
  <c r="G1494" i="4"/>
  <c r="E270" i="4"/>
  <c r="E796" i="4"/>
  <c r="E571" i="4"/>
  <c r="C478" i="4"/>
  <c r="E484" i="4"/>
  <c r="E737" i="4"/>
  <c r="D146" i="4"/>
  <c r="E149" i="4"/>
  <c r="E145" i="4"/>
  <c r="C143" i="4"/>
  <c r="F100" i="4"/>
  <c r="D102" i="4"/>
  <c r="G103" i="4"/>
  <c r="E105" i="4"/>
  <c r="G107" i="4"/>
  <c r="E109" i="4"/>
  <c r="C111" i="4"/>
  <c r="G131" i="4"/>
  <c r="C135" i="4"/>
  <c r="C139" i="4"/>
  <c r="C502" i="4"/>
  <c r="C490" i="4"/>
  <c r="D521" i="4"/>
  <c r="D517" i="4"/>
  <c r="F511" i="4"/>
  <c r="G506" i="4"/>
  <c r="E504" i="4"/>
  <c r="G502" i="4"/>
  <c r="E500" i="4"/>
  <c r="G498" i="4"/>
  <c r="G494" i="4"/>
  <c r="F491" i="4"/>
  <c r="F479" i="4"/>
  <c r="G474" i="4"/>
  <c r="E472" i="4"/>
  <c r="G470" i="4"/>
  <c r="E468" i="4"/>
  <c r="G466" i="4"/>
  <c r="D461" i="4"/>
  <c r="D457" i="4"/>
  <c r="C739" i="4"/>
  <c r="G735" i="4"/>
  <c r="G1409" i="4"/>
  <c r="C727" i="4"/>
  <c r="F724" i="4"/>
  <c r="F1398" i="4"/>
  <c r="G715" i="4"/>
  <c r="G1389" i="4"/>
  <c r="E713" i="4"/>
  <c r="G711" i="4"/>
  <c r="G1385" i="4"/>
  <c r="D698" i="4"/>
  <c r="G695" i="4"/>
  <c r="G1369" i="4"/>
  <c r="F684" i="4"/>
  <c r="F1358" i="4"/>
  <c r="D682" i="4"/>
  <c r="C707" i="4"/>
  <c r="C87" i="4"/>
  <c r="G147" i="4"/>
  <c r="G83" i="4"/>
  <c r="E85" i="4"/>
  <c r="G87" i="4"/>
  <c r="E89" i="4"/>
  <c r="C91" i="4"/>
  <c r="F92" i="4"/>
  <c r="D94" i="4"/>
  <c r="E97" i="4"/>
  <c r="C99" i="4"/>
  <c r="E113" i="4"/>
  <c r="C115" i="4"/>
  <c r="F116" i="4"/>
  <c r="D118" i="4"/>
  <c r="F120" i="4"/>
  <c r="D122" i="4"/>
  <c r="E125" i="4"/>
  <c r="F128" i="4"/>
  <c r="D130" i="4"/>
  <c r="G135" i="4"/>
  <c r="G139" i="4"/>
  <c r="C506" i="4"/>
  <c r="C466" i="4"/>
  <c r="F523" i="4"/>
  <c r="F519" i="4"/>
  <c r="F515" i="4"/>
  <c r="E508" i="4"/>
  <c r="D505" i="4"/>
  <c r="D497" i="4"/>
  <c r="G486" i="4"/>
  <c r="E476" i="4"/>
  <c r="D469" i="4"/>
  <c r="E464" i="4"/>
  <c r="G462" i="4"/>
  <c r="F744" i="4"/>
  <c r="F1418" i="4"/>
  <c r="D742" i="4"/>
  <c r="E705" i="4"/>
  <c r="F704" i="4"/>
  <c r="F1378" i="4"/>
  <c r="F696" i="4"/>
  <c r="F1370" i="4"/>
  <c r="C683" i="4"/>
  <c r="C719" i="4"/>
  <c r="C687" i="4"/>
  <c r="C703" i="4"/>
  <c r="F148" i="4"/>
  <c r="E101" i="4"/>
  <c r="D106" i="4"/>
  <c r="F108" i="4"/>
  <c r="D110" i="4"/>
  <c r="E133" i="4"/>
  <c r="C518" i="4"/>
  <c r="D509" i="4"/>
  <c r="F503" i="4"/>
  <c r="F495" i="4"/>
  <c r="E492" i="4"/>
  <c r="D485" i="4"/>
  <c r="F483" i="4"/>
  <c r="D477" i="4"/>
  <c r="E680" i="4"/>
  <c r="C808" i="4"/>
  <c r="C583" i="4"/>
  <c r="C282" i="4"/>
  <c r="C784" i="4"/>
  <c r="C559" i="4"/>
  <c r="C258" i="4"/>
  <c r="F259" i="4"/>
  <c r="F560" i="4"/>
  <c r="F785" i="4"/>
  <c r="F1459" i="4"/>
  <c r="D797" i="4"/>
  <c r="D572" i="4"/>
  <c r="D271" i="4"/>
  <c r="E818" i="4"/>
  <c r="E593" i="4"/>
  <c r="E292" i="4"/>
  <c r="C816" i="4"/>
  <c r="C591" i="4"/>
  <c r="C290" i="4"/>
  <c r="C593" i="4"/>
  <c r="C818" i="4"/>
  <c r="C292" i="4"/>
  <c r="D779" i="4"/>
  <c r="D554" i="4"/>
  <c r="D253" i="4"/>
  <c r="E541" i="4"/>
  <c r="E766" i="4"/>
  <c r="E240" i="4"/>
  <c r="G573" i="4"/>
  <c r="G798" i="4"/>
  <c r="G1472" i="4"/>
  <c r="G272" i="4"/>
  <c r="F596" i="4"/>
  <c r="F821" i="4"/>
  <c r="F1495" i="4"/>
  <c r="F295" i="4"/>
  <c r="E816" i="4"/>
  <c r="E591" i="4"/>
  <c r="E290" i="4"/>
  <c r="D546" i="4"/>
  <c r="D245" i="4"/>
  <c r="D771" i="4"/>
  <c r="F293" i="4"/>
  <c r="F594" i="4"/>
  <c r="F819" i="4"/>
  <c r="F1493" i="4"/>
  <c r="E589" i="4"/>
  <c r="E288" i="4"/>
  <c r="E814" i="4"/>
  <c r="G587" i="4"/>
  <c r="G812" i="4"/>
  <c r="G1486" i="4"/>
  <c r="G286" i="4"/>
  <c r="C294" i="4"/>
  <c r="C820" i="4"/>
  <c r="C595" i="4"/>
  <c r="G804" i="4"/>
  <c r="G1478" i="4"/>
  <c r="G579" i="4"/>
  <c r="G278" i="4"/>
  <c r="E758" i="4"/>
  <c r="E232" i="4"/>
  <c r="E533" i="4"/>
  <c r="D821" i="4"/>
  <c r="D596" i="4"/>
  <c r="D295" i="4"/>
  <c r="C284" i="4"/>
  <c r="C810" i="4"/>
  <c r="C585" i="4"/>
  <c r="F795" i="4"/>
  <c r="F1469" i="4"/>
  <c r="F269" i="4"/>
  <c r="F570" i="4"/>
  <c r="C794" i="4"/>
  <c r="C569" i="4"/>
  <c r="C268" i="4"/>
  <c r="G806" i="4"/>
  <c r="G1480" i="4"/>
  <c r="G581" i="4"/>
  <c r="G280" i="4"/>
  <c r="C276" i="4"/>
  <c r="C577" i="4"/>
  <c r="C802" i="4"/>
  <c r="E575" i="4"/>
  <c r="E800" i="4"/>
  <c r="E274" i="4"/>
  <c r="C250" i="4"/>
  <c r="C776" i="4"/>
  <c r="C551" i="4"/>
  <c r="C537" i="4"/>
  <c r="C762" i="4"/>
  <c r="C236" i="4"/>
  <c r="C587" i="4"/>
  <c r="C286" i="4"/>
  <c r="C812" i="4"/>
  <c r="C567" i="4"/>
  <c r="C792" i="4"/>
  <c r="C266" i="4"/>
  <c r="C589" i="4"/>
  <c r="C814" i="4"/>
  <c r="C288" i="4"/>
  <c r="D813" i="4"/>
  <c r="D287" i="4"/>
  <c r="D588" i="4"/>
  <c r="E585" i="4"/>
  <c r="E810" i="4"/>
  <c r="E284" i="4"/>
  <c r="F582" i="4"/>
  <c r="F807" i="4"/>
  <c r="F1481" i="4"/>
  <c r="F281" i="4"/>
  <c r="C579" i="4"/>
  <c r="C804" i="4"/>
  <c r="C278" i="4"/>
  <c r="D277" i="4"/>
  <c r="D578" i="4"/>
  <c r="D803" i="4"/>
  <c r="E577" i="4"/>
  <c r="E802" i="4"/>
  <c r="E276" i="4"/>
  <c r="F574" i="4"/>
  <c r="F799" i="4"/>
  <c r="F1473" i="4"/>
  <c r="F273" i="4"/>
  <c r="G571" i="4"/>
  <c r="G270" i="4"/>
  <c r="G796" i="4"/>
  <c r="G1470" i="4"/>
  <c r="G794" i="4"/>
  <c r="G1468" i="4"/>
  <c r="G268" i="4"/>
  <c r="G569" i="4"/>
  <c r="D791" i="4"/>
  <c r="D265" i="4"/>
  <c r="D566" i="4"/>
  <c r="E565" i="4"/>
  <c r="E790" i="4"/>
  <c r="E264" i="4"/>
  <c r="G788" i="4"/>
  <c r="G1462" i="4"/>
  <c r="G262" i="4"/>
  <c r="G563" i="4"/>
  <c r="D261" i="4"/>
  <c r="D562" i="4"/>
  <c r="D787" i="4"/>
  <c r="F783" i="4"/>
  <c r="F1457" i="4"/>
  <c r="F257" i="4"/>
  <c r="F558" i="4"/>
  <c r="F550" i="4"/>
  <c r="J39" i="16"/>
  <c r="E555" i="4"/>
  <c r="E254" i="4"/>
  <c r="E780" i="4"/>
  <c r="E774" i="4"/>
  <c r="E248" i="4"/>
  <c r="E549" i="4"/>
  <c r="G772" i="4"/>
  <c r="G1446" i="4"/>
  <c r="G547" i="4"/>
  <c r="G246" i="4"/>
  <c r="E539" i="4"/>
  <c r="E764" i="4"/>
  <c r="E238" i="4"/>
  <c r="G230" i="4"/>
  <c r="G756" i="4"/>
  <c r="G1430" i="4"/>
  <c r="G531" i="4"/>
  <c r="E595" i="4"/>
  <c r="E820" i="4"/>
  <c r="E294" i="4"/>
  <c r="D293" i="4"/>
  <c r="D819" i="4"/>
  <c r="D594" i="4"/>
  <c r="D592" i="4"/>
  <c r="D817" i="4"/>
  <c r="D291" i="4"/>
  <c r="D590" i="4"/>
  <c r="D815" i="4"/>
  <c r="D289" i="4"/>
  <c r="E286" i="4"/>
  <c r="E587" i="4"/>
  <c r="E812" i="4"/>
  <c r="F283" i="4"/>
  <c r="F584" i="4"/>
  <c r="F809" i="4"/>
  <c r="F1483" i="4"/>
  <c r="G583" i="4"/>
  <c r="G808" i="4"/>
  <c r="G1482" i="4"/>
  <c r="G282" i="4"/>
  <c r="C581" i="4"/>
  <c r="C280" i="4"/>
  <c r="C806" i="4"/>
  <c r="D580" i="4"/>
  <c r="D279" i="4"/>
  <c r="D805" i="4"/>
  <c r="F275" i="4"/>
  <c r="F801" i="4"/>
  <c r="F1475" i="4"/>
  <c r="F576" i="4"/>
  <c r="G800" i="4"/>
  <c r="G1474" i="4"/>
  <c r="G575" i="4"/>
  <c r="G274" i="4"/>
  <c r="C573" i="4"/>
  <c r="C798" i="4"/>
  <c r="C272" i="4"/>
  <c r="C796" i="4"/>
  <c r="C571" i="4"/>
  <c r="C270" i="4"/>
  <c r="D568" i="4"/>
  <c r="D267" i="4"/>
  <c r="D793" i="4"/>
  <c r="E792" i="4"/>
  <c r="E567" i="4"/>
  <c r="E266" i="4"/>
  <c r="D777" i="4"/>
  <c r="D251" i="4"/>
  <c r="D552" i="4"/>
  <c r="F544" i="4"/>
  <c r="J38" i="16"/>
  <c r="J29" i="16"/>
  <c r="F769" i="4"/>
  <c r="F243" i="4"/>
  <c r="C242" i="4"/>
  <c r="C768" i="4"/>
  <c r="C543" i="4"/>
  <c r="F233" i="4"/>
  <c r="F759" i="4"/>
  <c r="F1433" i="4"/>
  <c r="F534" i="4"/>
  <c r="F588" i="4"/>
  <c r="F813" i="4"/>
  <c r="F1487" i="4"/>
  <c r="F287" i="4"/>
  <c r="G585" i="4"/>
  <c r="G810" i="4"/>
  <c r="G1484" i="4"/>
  <c r="G284" i="4"/>
  <c r="D582" i="4"/>
  <c r="D807" i="4"/>
  <c r="D281" i="4"/>
  <c r="E579" i="4"/>
  <c r="E278" i="4"/>
  <c r="E804" i="4"/>
  <c r="F803" i="4"/>
  <c r="F1477" i="4"/>
  <c r="F277" i="4"/>
  <c r="F578" i="4"/>
  <c r="G577" i="4"/>
  <c r="G802" i="4"/>
  <c r="G1476" i="4"/>
  <c r="G276" i="4"/>
  <c r="C575" i="4"/>
  <c r="C274" i="4"/>
  <c r="C800" i="4"/>
  <c r="D799" i="4"/>
  <c r="D574" i="4"/>
  <c r="D273" i="4"/>
  <c r="D570" i="4"/>
  <c r="D269" i="4"/>
  <c r="D795" i="4"/>
  <c r="E569" i="4"/>
  <c r="E794" i="4"/>
  <c r="E268" i="4"/>
  <c r="F566" i="4"/>
  <c r="F265" i="4"/>
  <c r="F791" i="4"/>
  <c r="F1465" i="4"/>
  <c r="G790" i="4"/>
  <c r="G1464" i="4"/>
  <c r="G565" i="4"/>
  <c r="G264" i="4"/>
  <c r="C565" i="4"/>
  <c r="C264" i="4"/>
  <c r="C790" i="4"/>
  <c r="G260" i="4"/>
  <c r="G786" i="4"/>
  <c r="G1460" i="4"/>
  <c r="G561" i="4"/>
  <c r="E557" i="4"/>
  <c r="E782" i="4"/>
  <c r="E256" i="4"/>
  <c r="G780" i="4"/>
  <c r="G1454" i="4"/>
  <c r="G254" i="4"/>
  <c r="G555" i="4"/>
  <c r="C774" i="4"/>
  <c r="C549" i="4"/>
  <c r="C248" i="4"/>
  <c r="G238" i="4"/>
  <c r="G764" i="4"/>
  <c r="G1438" i="4"/>
  <c r="G539" i="4"/>
  <c r="D763" i="4"/>
  <c r="D538" i="4"/>
  <c r="D237" i="4"/>
  <c r="E756" i="4"/>
  <c r="E230" i="4"/>
  <c r="E531" i="4"/>
  <c r="G593" i="4"/>
  <c r="G292" i="4"/>
  <c r="G818" i="4"/>
  <c r="G1492" i="4"/>
  <c r="F592" i="4"/>
  <c r="F291" i="4"/>
  <c r="F817" i="4"/>
  <c r="F1491" i="4"/>
  <c r="G591" i="4"/>
  <c r="G816" i="4"/>
  <c r="G1490" i="4"/>
  <c r="G290" i="4"/>
  <c r="F590" i="4"/>
  <c r="F815" i="4"/>
  <c r="F1489" i="4"/>
  <c r="F289" i="4"/>
  <c r="G814" i="4"/>
  <c r="G1488" i="4"/>
  <c r="G288" i="4"/>
  <c r="G589" i="4"/>
  <c r="D584" i="4"/>
  <c r="D809" i="4"/>
  <c r="D283" i="4"/>
  <c r="E808" i="4"/>
  <c r="E282" i="4"/>
  <c r="E583" i="4"/>
  <c r="E806" i="4"/>
  <c r="E280" i="4"/>
  <c r="E581" i="4"/>
  <c r="F580" i="4"/>
  <c r="F805" i="4"/>
  <c r="F1479" i="4"/>
  <c r="F279" i="4"/>
  <c r="D801" i="4"/>
  <c r="D576" i="4"/>
  <c r="D275" i="4"/>
  <c r="E573" i="4"/>
  <c r="E272" i="4"/>
  <c r="E798" i="4"/>
  <c r="F797" i="4"/>
  <c r="F1471" i="4"/>
  <c r="F572" i="4"/>
  <c r="F271" i="4"/>
  <c r="F793" i="4"/>
  <c r="F1467" i="4"/>
  <c r="F568" i="4"/>
  <c r="F267" i="4"/>
  <c r="G266" i="4"/>
  <c r="G792" i="4"/>
  <c r="G1466" i="4"/>
  <c r="G567" i="4"/>
  <c r="F552" i="4"/>
  <c r="F251" i="4"/>
  <c r="F777" i="4"/>
  <c r="F1451" i="4"/>
  <c r="G244" i="4"/>
  <c r="G545" i="4"/>
  <c r="G770" i="4"/>
  <c r="G1444" i="4"/>
  <c r="F241" i="4"/>
  <c r="F767" i="4"/>
  <c r="F1441" i="4"/>
  <c r="F542" i="4"/>
  <c r="F761" i="4"/>
  <c r="F1435" i="4"/>
  <c r="F536" i="4"/>
  <c r="F235" i="4"/>
  <c r="C760" i="4"/>
  <c r="C535" i="4"/>
  <c r="C234" i="4"/>
  <c r="E229" i="4"/>
  <c r="E530" i="4"/>
  <c r="E755" i="4"/>
  <c r="G530" i="4"/>
  <c r="G755" i="4"/>
  <c r="G1429" i="4"/>
  <c r="G229" i="4"/>
  <c r="G778" i="4"/>
  <c r="G1452" i="4"/>
  <c r="G553" i="4"/>
  <c r="G252" i="4"/>
  <c r="C766" i="4"/>
  <c r="C541" i="4"/>
  <c r="C240" i="4"/>
  <c r="C533" i="4"/>
  <c r="C232" i="4"/>
  <c r="C758" i="4"/>
  <c r="D755" i="4"/>
  <c r="D229" i="4"/>
  <c r="G588" i="4"/>
  <c r="G287" i="4"/>
  <c r="D587" i="4"/>
  <c r="D812" i="4"/>
  <c r="D286" i="4"/>
  <c r="F586" i="4"/>
  <c r="F811" i="4"/>
  <c r="F1485" i="4"/>
  <c r="F285" i="4"/>
  <c r="C256" i="4"/>
  <c r="C782" i="4"/>
  <c r="C557" i="4"/>
  <c r="D544" i="4"/>
  <c r="H38" i="16"/>
  <c r="D769" i="4"/>
  <c r="H49" i="16"/>
  <c r="D243" i="4"/>
  <c r="D761" i="4"/>
  <c r="D536" i="4"/>
  <c r="D235" i="4"/>
  <c r="F595" i="4"/>
  <c r="F294" i="4"/>
  <c r="F820" i="4"/>
  <c r="F1494" i="4"/>
  <c r="D259" i="4"/>
  <c r="D785" i="4"/>
  <c r="D560" i="4"/>
  <c r="E547" i="4"/>
  <c r="E772" i="4"/>
  <c r="E246" i="4"/>
  <c r="C229" i="4"/>
  <c r="C755" i="4"/>
  <c r="D822" i="4"/>
  <c r="D597" i="4"/>
  <c r="C596" i="4"/>
  <c r="C295" i="4"/>
  <c r="G592" i="4"/>
  <c r="G291" i="4"/>
  <c r="G817" i="4"/>
  <c r="G1491" i="4"/>
  <c r="D586" i="4"/>
  <c r="D285" i="4"/>
  <c r="D811" i="4"/>
  <c r="E563" i="4"/>
  <c r="E262" i="4"/>
  <c r="E788" i="4"/>
  <c r="F775" i="4"/>
  <c r="F1449" i="4"/>
  <c r="F249" i="4"/>
  <c r="G236" i="4"/>
  <c r="G762" i="4"/>
  <c r="G1436" i="4"/>
  <c r="G537" i="4"/>
  <c r="H28" i="21"/>
  <c r="E281" i="4"/>
  <c r="G279" i="4"/>
  <c r="C275" i="4"/>
  <c r="D270" i="4"/>
  <c r="E566" i="4"/>
  <c r="K46" i="17"/>
  <c r="D298" i="4"/>
  <c r="F597" i="4"/>
  <c r="G294" i="4"/>
  <c r="G582" i="4"/>
  <c r="D573" i="4"/>
  <c r="E561" i="4"/>
  <c r="D783" i="4"/>
  <c r="D775" i="4"/>
  <c r="H50" i="16"/>
  <c r="C680" i="4"/>
  <c r="D680" i="4"/>
  <c r="D749" i="4"/>
  <c r="E523" i="4"/>
  <c r="D520" i="4"/>
  <c r="G517" i="4"/>
  <c r="D141" i="4"/>
  <c r="D737" i="4"/>
  <c r="E736" i="4"/>
  <c r="E132" i="4"/>
  <c r="G730" i="4"/>
  <c r="G1404" i="4"/>
  <c r="E503" i="4"/>
  <c r="E499" i="4"/>
  <c r="G718" i="4"/>
  <c r="G1392" i="4"/>
  <c r="E712" i="4"/>
  <c r="F486" i="4"/>
  <c r="C485" i="4"/>
  <c r="H37" i="21"/>
  <c r="I37" i="17"/>
  <c r="H29" i="16"/>
  <c r="F142" i="4"/>
  <c r="F599" i="4"/>
  <c r="C297" i="4"/>
  <c r="G275" i="4"/>
  <c r="D274" i="4"/>
  <c r="C271" i="4"/>
  <c r="F1207" i="4"/>
  <c r="G1212" i="4"/>
  <c r="F1221" i="4"/>
  <c r="C1236" i="4"/>
  <c r="C1249" i="4"/>
  <c r="F1264" i="4"/>
  <c r="E447" i="4"/>
  <c r="G34" i="17"/>
  <c r="D49" i="15"/>
  <c r="I31" i="16"/>
  <c r="F146" i="4"/>
  <c r="G811" i="4"/>
  <c r="G1485" i="4"/>
  <c r="C281" i="4"/>
  <c r="D794" i="4"/>
  <c r="E252" i="4"/>
  <c r="D249" i="4"/>
  <c r="E104" i="4"/>
  <c r="F703" i="4"/>
  <c r="F1377" i="4"/>
  <c r="G702" i="4"/>
  <c r="G1376" i="4"/>
  <c r="C477" i="4"/>
  <c r="D101" i="4"/>
  <c r="E100" i="4"/>
  <c r="G473" i="4"/>
  <c r="C698" i="4"/>
  <c r="D697" i="4"/>
  <c r="E696" i="4"/>
  <c r="F95" i="4"/>
  <c r="G469" i="4"/>
  <c r="K37" i="17"/>
  <c r="D693" i="4"/>
  <c r="E692" i="4"/>
  <c r="F691" i="4"/>
  <c r="F1365" i="4"/>
  <c r="G465" i="4"/>
  <c r="C690" i="4"/>
  <c r="D689" i="4"/>
  <c r="E463" i="4"/>
  <c r="F687" i="4"/>
  <c r="F1361" i="4"/>
  <c r="G461" i="4"/>
  <c r="C461" i="4"/>
  <c r="E684" i="4"/>
  <c r="F683" i="4"/>
  <c r="F1357" i="4"/>
  <c r="G682" i="4"/>
  <c r="G1356" i="4"/>
  <c r="C457" i="4"/>
  <c r="D81" i="4"/>
  <c r="C261" i="4"/>
  <c r="D256" i="4"/>
  <c r="E552" i="4"/>
  <c r="D248" i="4"/>
  <c r="E544" i="4"/>
  <c r="I38" i="16"/>
  <c r="G767" i="4"/>
  <c r="G1441" i="4"/>
  <c r="D766" i="4"/>
  <c r="F764" i="4"/>
  <c r="F1438" i="4"/>
  <c r="C763" i="4"/>
  <c r="H34" i="17"/>
  <c r="E49" i="15"/>
  <c r="G58" i="17"/>
  <c r="H38" i="20"/>
  <c r="H39" i="20"/>
  <c r="H42" i="20"/>
  <c r="D78" i="15"/>
  <c r="G50" i="17"/>
  <c r="G29" i="17"/>
  <c r="H38" i="21"/>
  <c r="K29" i="17"/>
  <c r="G28" i="17"/>
  <c r="H50" i="17"/>
  <c r="G69" i="20"/>
  <c r="H58" i="17"/>
  <c r="G47" i="20"/>
  <c r="G38" i="21"/>
  <c r="H29" i="17"/>
  <c r="J28" i="17"/>
  <c r="K39" i="17"/>
  <c r="K28" i="17"/>
  <c r="I29" i="17"/>
  <c r="G28" i="21"/>
  <c r="K38" i="17"/>
  <c r="H38" i="17"/>
  <c r="G50" i="21"/>
  <c r="H50" i="21"/>
  <c r="H58" i="20"/>
  <c r="H59" i="20"/>
  <c r="H69" i="20"/>
  <c r="G46" i="17"/>
  <c r="H46" i="17"/>
  <c r="J29" i="17"/>
  <c r="K51" i="17"/>
  <c r="K58" i="17"/>
  <c r="G29" i="21"/>
  <c r="H29" i="21"/>
  <c r="H34" i="21"/>
  <c r="D37" i="15"/>
  <c r="I51" i="17"/>
  <c r="I34" i="17"/>
  <c r="F49" i="15"/>
  <c r="G38" i="17"/>
  <c r="G51" i="17"/>
  <c r="G58" i="20"/>
  <c r="I58" i="17"/>
  <c r="H47" i="20"/>
  <c r="H28" i="17"/>
  <c r="K50" i="17"/>
  <c r="J39" i="17"/>
  <c r="K34" i="17"/>
  <c r="H49" i="15"/>
  <c r="I39" i="17"/>
  <c r="G30" i="16"/>
  <c r="G46" i="20"/>
  <c r="J46" i="17"/>
  <c r="G29" i="18"/>
  <c r="G31" i="18"/>
  <c r="G33" i="18"/>
  <c r="G34" i="18"/>
  <c r="E67" i="15"/>
  <c r="J38" i="17"/>
  <c r="G34" i="21"/>
  <c r="C37" i="15"/>
  <c r="G39" i="20"/>
  <c r="G42" i="20"/>
  <c r="C78" i="15"/>
  <c r="G68" i="20"/>
  <c r="G58" i="21"/>
  <c r="H46" i="21"/>
  <c r="G51" i="21"/>
  <c r="H27" i="21"/>
  <c r="G27" i="21"/>
  <c r="H68" i="20"/>
  <c r="H46" i="20"/>
  <c r="H48" i="20"/>
  <c r="H39" i="21"/>
  <c r="G46" i="21"/>
  <c r="H51" i="21"/>
  <c r="H49" i="21"/>
  <c r="G57" i="20"/>
  <c r="G37" i="21"/>
  <c r="G49" i="21"/>
  <c r="G38" i="18"/>
  <c r="G40" i="18"/>
  <c r="G42" i="18"/>
  <c r="G43" i="18"/>
  <c r="J38" i="18"/>
  <c r="J40" i="18"/>
  <c r="J42" i="18"/>
  <c r="J44" i="18"/>
  <c r="H69" i="15"/>
  <c r="I50" i="16"/>
  <c r="J50" i="16"/>
  <c r="I39" i="16"/>
  <c r="J27" i="17"/>
  <c r="H37" i="17"/>
  <c r="H49" i="17"/>
  <c r="J34" i="17"/>
  <c r="G49" i="15"/>
  <c r="G27" i="17"/>
  <c r="I27" i="17"/>
  <c r="H27" i="17"/>
  <c r="I49" i="17"/>
  <c r="J37" i="17"/>
  <c r="D550" i="4"/>
  <c r="H39" i="16"/>
  <c r="G39" i="16"/>
  <c r="G50" i="16"/>
  <c r="I30" i="16"/>
  <c r="J30" i="16"/>
  <c r="E599" i="4"/>
  <c r="I40" i="16"/>
  <c r="K49" i="18"/>
  <c r="K51" i="18"/>
  <c r="K53" i="18"/>
  <c r="K55" i="18"/>
  <c r="I71" i="15"/>
  <c r="G49" i="18"/>
  <c r="G51" i="18"/>
  <c r="G53" i="18"/>
  <c r="G54" i="18"/>
  <c r="H48" i="18"/>
  <c r="J49" i="18"/>
  <c r="J51" i="18"/>
  <c r="J53" i="18"/>
  <c r="J54" i="18"/>
  <c r="H29" i="18"/>
  <c r="H38" i="18"/>
  <c r="H40" i="18"/>
  <c r="H42" i="18"/>
  <c r="H43" i="18"/>
  <c r="I38" i="18"/>
  <c r="I40" i="18"/>
  <c r="I42" i="18"/>
  <c r="I43" i="18"/>
  <c r="J29" i="18"/>
  <c r="J31" i="18"/>
  <c r="J33" i="18"/>
  <c r="J34" i="18"/>
  <c r="H67" i="15"/>
  <c r="H28" i="18"/>
  <c r="K38" i="18"/>
  <c r="I49" i="18"/>
  <c r="K29" i="18"/>
  <c r="K31" i="18"/>
  <c r="K33" i="18"/>
  <c r="K34" i="18"/>
  <c r="I67" i="15"/>
  <c r="H49" i="18"/>
  <c r="I29" i="18"/>
  <c r="I31" i="18"/>
  <c r="I33" i="18"/>
  <c r="I34" i="18"/>
  <c r="G67" i="15"/>
  <c r="H58" i="21"/>
  <c r="G39" i="21"/>
  <c r="G1347" i="4"/>
  <c r="F1347" i="4"/>
  <c r="G1497" i="4"/>
  <c r="G824" i="4"/>
  <c r="K51" i="16"/>
  <c r="G296" i="4"/>
  <c r="G822" i="4"/>
  <c r="G1496" i="4"/>
  <c r="G597" i="4"/>
  <c r="G599" i="4"/>
  <c r="G298" i="4"/>
  <c r="D598" i="4"/>
  <c r="D599" i="4"/>
  <c r="H40" i="16"/>
  <c r="D823" i="4"/>
  <c r="D824" i="4"/>
  <c r="H51" i="16"/>
  <c r="D297" i="4"/>
  <c r="H31" i="16"/>
  <c r="C298" i="4"/>
  <c r="C599" i="4"/>
  <c r="C824" i="4"/>
  <c r="E597" i="4"/>
  <c r="E296" i="4"/>
  <c r="E822" i="4"/>
  <c r="E298" i="4"/>
  <c r="E824" i="4"/>
  <c r="F297" i="4"/>
  <c r="F823" i="4"/>
  <c r="J31" i="16"/>
  <c r="F598" i="4"/>
  <c r="J40" i="16"/>
  <c r="C597" i="4"/>
  <c r="C822" i="4"/>
  <c r="C296" i="4"/>
  <c r="C598" i="4"/>
  <c r="G40" i="16"/>
  <c r="G31" i="16"/>
  <c r="F296" i="4"/>
  <c r="F824" i="4"/>
  <c r="F822" i="4"/>
  <c r="F1496" i="4"/>
  <c r="G297" i="4"/>
  <c r="E297" i="4"/>
  <c r="D296" i="4"/>
  <c r="E823" i="4"/>
  <c r="I51" i="16"/>
  <c r="C823" i="4"/>
  <c r="G51" i="16"/>
  <c r="K31" i="16"/>
  <c r="G598" i="4"/>
  <c r="K40" i="16"/>
  <c r="F530" i="4"/>
  <c r="F755" i="4"/>
  <c r="F1429" i="4"/>
  <c r="E596" i="4"/>
  <c r="E821" i="4"/>
  <c r="D294" i="4"/>
  <c r="D820" i="4"/>
  <c r="D595" i="4"/>
  <c r="E819" i="4"/>
  <c r="E594" i="4"/>
  <c r="D593" i="4"/>
  <c r="D818" i="4"/>
  <c r="E592" i="4"/>
  <c r="E817" i="4"/>
  <c r="F591" i="4"/>
  <c r="F290" i="4"/>
  <c r="D816" i="4"/>
  <c r="D290" i="4"/>
  <c r="D591" i="4"/>
  <c r="G590" i="4"/>
  <c r="G289" i="4"/>
  <c r="E815" i="4"/>
  <c r="E590" i="4"/>
  <c r="C590" i="4"/>
  <c r="C289" i="4"/>
  <c r="F288" i="4"/>
  <c r="F589" i="4"/>
  <c r="D589" i="4"/>
  <c r="D814" i="4"/>
  <c r="D288" i="4"/>
  <c r="E588" i="4"/>
  <c r="E287" i="4"/>
  <c r="E813" i="4"/>
  <c r="C287" i="4"/>
  <c r="C588" i="4"/>
  <c r="F587" i="4"/>
  <c r="F286" i="4"/>
  <c r="F585" i="4"/>
  <c r="F284" i="4"/>
  <c r="D810" i="4"/>
  <c r="D284" i="4"/>
  <c r="D585" i="4"/>
  <c r="G584" i="4"/>
  <c r="G283" i="4"/>
  <c r="E809" i="4"/>
  <c r="E584" i="4"/>
  <c r="C584" i="4"/>
  <c r="C283" i="4"/>
  <c r="F282" i="4"/>
  <c r="F583" i="4"/>
  <c r="D583" i="4"/>
  <c r="D808" i="4"/>
  <c r="D282" i="4"/>
  <c r="F806" i="4"/>
  <c r="F1480" i="4"/>
  <c r="F280" i="4"/>
  <c r="D581" i="4"/>
  <c r="D806" i="4"/>
  <c r="E805" i="4"/>
  <c r="E580" i="4"/>
  <c r="E279" i="4"/>
  <c r="C805" i="4"/>
  <c r="C279" i="4"/>
  <c r="F804" i="4"/>
  <c r="F1478" i="4"/>
  <c r="F579" i="4"/>
  <c r="D278" i="4"/>
  <c r="D804" i="4"/>
  <c r="G578" i="4"/>
  <c r="G277" i="4"/>
  <c r="E803" i="4"/>
  <c r="E277" i="4"/>
  <c r="C578" i="4"/>
  <c r="C803" i="4"/>
  <c r="F802" i="4"/>
  <c r="F1476" i="4"/>
  <c r="F276" i="4"/>
  <c r="D577" i="4"/>
  <c r="D276" i="4"/>
  <c r="D802" i="4"/>
  <c r="E801" i="4"/>
  <c r="E576" i="4"/>
  <c r="F800" i="4"/>
  <c r="F1474" i="4"/>
  <c r="F575" i="4"/>
  <c r="F274" i="4"/>
  <c r="G799" i="4"/>
  <c r="G1473" i="4"/>
  <c r="G574" i="4"/>
  <c r="E273" i="4"/>
  <c r="E799" i="4"/>
  <c r="C799" i="4"/>
  <c r="C574" i="4"/>
  <c r="C273" i="4"/>
  <c r="F798" i="4"/>
  <c r="F1472" i="4"/>
  <c r="F272" i="4"/>
  <c r="G797" i="4"/>
  <c r="G1471" i="4"/>
  <c r="G271" i="4"/>
  <c r="E797" i="4"/>
  <c r="E572" i="4"/>
  <c r="E271" i="4"/>
  <c r="F796" i="4"/>
  <c r="F1470" i="4"/>
  <c r="F571" i="4"/>
  <c r="G795" i="4"/>
  <c r="G1469" i="4"/>
  <c r="G570" i="4"/>
  <c r="G269" i="4"/>
  <c r="E795" i="4"/>
  <c r="E269" i="4"/>
  <c r="C795" i="4"/>
  <c r="C570" i="4"/>
  <c r="F268" i="4"/>
  <c r="F794" i="4"/>
  <c r="F1468" i="4"/>
  <c r="G793" i="4"/>
  <c r="G1467" i="4"/>
  <c r="G267" i="4"/>
  <c r="G568" i="4"/>
  <c r="E568" i="4"/>
  <c r="E793" i="4"/>
  <c r="E267" i="4"/>
  <c r="C793" i="4"/>
  <c r="C568" i="4"/>
  <c r="F567" i="4"/>
  <c r="F266" i="4"/>
  <c r="F792" i="4"/>
  <c r="F1466" i="4"/>
  <c r="D266" i="4"/>
  <c r="D567" i="4"/>
  <c r="G566" i="4"/>
  <c r="G791" i="4"/>
  <c r="G1465" i="4"/>
  <c r="G265" i="4"/>
  <c r="C566" i="4"/>
  <c r="C265" i="4"/>
  <c r="C791" i="4"/>
  <c r="F264" i="4"/>
  <c r="F790" i="4"/>
  <c r="F1464" i="4"/>
  <c r="F565" i="4"/>
  <c r="D790" i="4"/>
  <c r="D565" i="4"/>
  <c r="D264" i="4"/>
  <c r="F263" i="4"/>
  <c r="F789" i="4"/>
  <c r="F1463" i="4"/>
  <c r="F564" i="4"/>
  <c r="F563" i="4"/>
  <c r="F262" i="4"/>
  <c r="C788" i="4"/>
  <c r="C262" i="4"/>
  <c r="C563" i="4"/>
  <c r="E259" i="4"/>
  <c r="E785" i="4"/>
  <c r="G559" i="4"/>
  <c r="G784" i="4"/>
  <c r="G1458" i="4"/>
  <c r="G783" i="4"/>
  <c r="G257" i="4"/>
  <c r="G558" i="4"/>
  <c r="G550" i="4"/>
  <c r="K39" i="16"/>
  <c r="F255" i="4"/>
  <c r="F781" i="4"/>
  <c r="F1455" i="4"/>
  <c r="F556" i="4"/>
  <c r="F780" i="4"/>
  <c r="F1454" i="4"/>
  <c r="F555" i="4"/>
  <c r="C254" i="4"/>
  <c r="C780" i="4"/>
  <c r="C555" i="4"/>
  <c r="G551" i="4"/>
  <c r="G250" i="4"/>
  <c r="G775" i="4"/>
  <c r="G1449" i="4"/>
  <c r="F548" i="4"/>
  <c r="F247" i="4"/>
  <c r="F246" i="4"/>
  <c r="F772" i="4"/>
  <c r="F1446" i="4"/>
  <c r="C547" i="4"/>
  <c r="C246" i="4"/>
  <c r="C771" i="4"/>
  <c r="C245" i="4"/>
  <c r="E545" i="4"/>
  <c r="E244" i="4"/>
  <c r="E770" i="4"/>
  <c r="G543" i="4"/>
  <c r="G242" i="4"/>
  <c r="D542" i="4"/>
  <c r="D241" i="4"/>
  <c r="D767" i="4"/>
  <c r="F765" i="4"/>
  <c r="F1439" i="4"/>
  <c r="F540" i="4"/>
  <c r="F239" i="4"/>
  <c r="C539" i="4"/>
  <c r="C238" i="4"/>
  <c r="E761" i="4"/>
  <c r="E536" i="4"/>
  <c r="G760" i="4"/>
  <c r="G1434" i="4"/>
  <c r="G234" i="4"/>
  <c r="G759" i="4"/>
  <c r="G1433" i="4"/>
  <c r="G534" i="4"/>
  <c r="D759" i="4"/>
  <c r="D233" i="4"/>
  <c r="D758" i="4"/>
  <c r="D533" i="4"/>
  <c r="F757" i="4"/>
  <c r="F1431" i="4"/>
  <c r="F231" i="4"/>
  <c r="F756" i="4"/>
  <c r="F1430" i="4"/>
  <c r="F531" i="4"/>
  <c r="C531" i="4"/>
  <c r="C756" i="4"/>
  <c r="C230" i="4"/>
  <c r="C285" i="4"/>
  <c r="D782" i="4"/>
  <c r="D557" i="4"/>
  <c r="C530" i="4"/>
  <c r="E582" i="4"/>
  <c r="C562" i="4"/>
  <c r="E778" i="4"/>
  <c r="K30" i="16"/>
  <c r="E291" i="4"/>
  <c r="G293" i="4"/>
  <c r="G295" i="4"/>
  <c r="C293" i="4"/>
  <c r="C237" i="4"/>
  <c r="F238" i="4"/>
  <c r="D240" i="4"/>
  <c r="G241" i="4"/>
  <c r="E243" i="4"/>
  <c r="F270" i="4"/>
  <c r="C277" i="4"/>
  <c r="E283" i="4"/>
  <c r="F229" i="4"/>
  <c r="C580" i="4"/>
  <c r="G576" i="4"/>
  <c r="F573" i="4"/>
  <c r="E570" i="4"/>
  <c r="D549" i="4"/>
  <c r="G542" i="4"/>
  <c r="G535" i="4"/>
  <c r="C821" i="4"/>
  <c r="F818" i="4"/>
  <c r="F1492" i="4"/>
  <c r="G815" i="4"/>
  <c r="G1489" i="4"/>
  <c r="C813" i="4"/>
  <c r="C809" i="4"/>
  <c r="G803" i="4"/>
  <c r="G1477" i="4"/>
  <c r="D798" i="4"/>
  <c r="D796" i="4"/>
  <c r="E786" i="4"/>
  <c r="C772" i="4"/>
  <c r="E769" i="4"/>
  <c r="I49" i="16"/>
  <c r="E807" i="4"/>
  <c r="D530" i="4"/>
  <c r="I29" i="16"/>
  <c r="H30" i="16"/>
  <c r="F292" i="4"/>
  <c r="F230" i="4"/>
  <c r="D232" i="4"/>
  <c r="G233" i="4"/>
  <c r="E235" i="4"/>
  <c r="E265" i="4"/>
  <c r="D272" i="4"/>
  <c r="F278" i="4"/>
  <c r="G285" i="4"/>
  <c r="D257" i="4"/>
  <c r="G258" i="4"/>
  <c r="E260" i="4"/>
  <c r="G580" i="4"/>
  <c r="F577" i="4"/>
  <c r="E574" i="4"/>
  <c r="D571" i="4"/>
  <c r="E560" i="4"/>
  <c r="C538" i="4"/>
  <c r="G821" i="4"/>
  <c r="G1495" i="4"/>
  <c r="C819" i="4"/>
  <c r="F816" i="4"/>
  <c r="F1490" i="4"/>
  <c r="G813" i="4"/>
  <c r="G1487" i="4"/>
  <c r="G809" i="4"/>
  <c r="G1483" i="4"/>
  <c r="G807" i="4"/>
  <c r="G1481" i="4"/>
  <c r="D800" i="4"/>
  <c r="C797" i="4"/>
  <c r="F788" i="4"/>
  <c r="F1462" i="4"/>
  <c r="G776" i="4"/>
  <c r="G1450" i="4"/>
  <c r="F773" i="4"/>
  <c r="F1447" i="4"/>
  <c r="C291" i="4"/>
  <c r="G586" i="4"/>
  <c r="F581" i="4"/>
  <c r="E578" i="4"/>
  <c r="D575" i="4"/>
  <c r="C572" i="4"/>
  <c r="G819" i="4"/>
  <c r="G1493" i="4"/>
  <c r="C817" i="4"/>
  <c r="F814" i="4"/>
  <c r="F1488" i="4"/>
  <c r="F812" i="4"/>
  <c r="F1486" i="4"/>
  <c r="F810" i="4"/>
  <c r="F1484" i="4"/>
  <c r="F808" i="4"/>
  <c r="F1482" i="4"/>
  <c r="G805" i="4"/>
  <c r="G1479" i="4"/>
  <c r="C801" i="4"/>
  <c r="E791" i="4"/>
  <c r="E777" i="4"/>
  <c r="D774" i="4"/>
  <c r="I46" i="17"/>
  <c r="H39" i="17"/>
  <c r="F147" i="4"/>
  <c r="F747" i="4"/>
  <c r="D149" i="4"/>
  <c r="D524" i="4"/>
  <c r="G39" i="17"/>
  <c r="C746" i="4"/>
  <c r="C521" i="4"/>
  <c r="F743" i="4"/>
  <c r="F1417" i="4"/>
  <c r="F518" i="4"/>
  <c r="C742" i="4"/>
  <c r="C517" i="4"/>
  <c r="F739" i="4"/>
  <c r="F1413" i="4"/>
  <c r="F514" i="4"/>
  <c r="G138" i="4"/>
  <c r="G738" i="4"/>
  <c r="G1412" i="4"/>
  <c r="C738" i="4"/>
  <c r="C513" i="4"/>
  <c r="F735" i="4"/>
  <c r="F1409" i="4"/>
  <c r="F510" i="4"/>
  <c r="F135" i="4"/>
  <c r="G134" i="4"/>
  <c r="G734" i="4"/>
  <c r="G1408" i="4"/>
  <c r="D733" i="4"/>
  <c r="D508" i="4"/>
  <c r="D133" i="4"/>
  <c r="F506" i="4"/>
  <c r="F131" i="4"/>
  <c r="C505" i="4"/>
  <c r="C130" i="4"/>
  <c r="F502" i="4"/>
  <c r="F127" i="4"/>
  <c r="C501" i="4"/>
  <c r="C126" i="4"/>
  <c r="F498" i="4"/>
  <c r="F123" i="4"/>
  <c r="C497" i="4"/>
  <c r="C122" i="4"/>
  <c r="D721" i="4"/>
  <c r="D496" i="4"/>
  <c r="D121" i="4"/>
  <c r="F494" i="4"/>
  <c r="F119" i="4"/>
  <c r="C718" i="4"/>
  <c r="C493" i="4"/>
  <c r="C118" i="4"/>
  <c r="E116" i="4"/>
  <c r="E491" i="4"/>
  <c r="E716" i="4"/>
  <c r="C714" i="4"/>
  <c r="C489" i="4"/>
  <c r="F107" i="4"/>
  <c r="F707" i="4"/>
  <c r="F1381" i="4"/>
  <c r="F482" i="4"/>
  <c r="E487" i="4"/>
  <c r="D512" i="4"/>
  <c r="C142" i="4"/>
  <c r="D93" i="4"/>
  <c r="F111" i="4"/>
  <c r="G118" i="4"/>
  <c r="G509" i="4"/>
  <c r="F1382" i="4"/>
  <c r="J50" i="17"/>
  <c r="F1368" i="4"/>
  <c r="J49" i="17"/>
  <c r="G142" i="4"/>
  <c r="G742" i="4"/>
  <c r="G1416" i="4"/>
  <c r="E515" i="4"/>
  <c r="E140" i="4"/>
  <c r="E740" i="4"/>
  <c r="D729" i="4"/>
  <c r="D504" i="4"/>
  <c r="D129" i="4"/>
  <c r="G126" i="4"/>
  <c r="G501" i="4"/>
  <c r="D125" i="4"/>
  <c r="D725" i="4"/>
  <c r="D500" i="4"/>
  <c r="G497" i="4"/>
  <c r="G122" i="4"/>
  <c r="E120" i="4"/>
  <c r="E720" i="4"/>
  <c r="D717" i="4"/>
  <c r="D492" i="4"/>
  <c r="G114" i="4"/>
  <c r="G714" i="4"/>
  <c r="G1388" i="4"/>
  <c r="D484" i="4"/>
  <c r="D109" i="4"/>
  <c r="D709" i="4"/>
  <c r="G706" i="4"/>
  <c r="G1380" i="4"/>
  <c r="G481" i="4"/>
  <c r="G106" i="4"/>
  <c r="D480" i="4"/>
  <c r="D105" i="4"/>
  <c r="F699" i="4"/>
  <c r="F1373" i="4"/>
  <c r="F99" i="4"/>
  <c r="D685" i="4"/>
  <c r="D460" i="4"/>
  <c r="E136" i="4"/>
  <c r="D137" i="4"/>
  <c r="F143" i="4"/>
  <c r="D145" i="4"/>
  <c r="C110" i="4"/>
  <c r="D117" i="4"/>
  <c r="G513" i="4"/>
  <c r="G493" i="4"/>
  <c r="F731" i="4"/>
  <c r="F1405" i="4"/>
  <c r="C730" i="4"/>
  <c r="F727" i="4"/>
  <c r="F1401" i="4"/>
  <c r="G726" i="4"/>
  <c r="G1400" i="4"/>
  <c r="C726" i="4"/>
  <c r="F723" i="4"/>
  <c r="F1397" i="4"/>
  <c r="G722" i="4"/>
  <c r="G1396" i="4"/>
  <c r="C722" i="4"/>
  <c r="F719" i="4"/>
  <c r="F1393" i="4"/>
  <c r="G746" i="4"/>
  <c r="G1420" i="4"/>
  <c r="G146" i="4"/>
  <c r="E519" i="4"/>
  <c r="E744" i="4"/>
  <c r="D741" i="4"/>
  <c r="D516" i="4"/>
  <c r="C734" i="4"/>
  <c r="C134" i="4"/>
  <c r="G505" i="4"/>
  <c r="G130" i="4"/>
  <c r="E128" i="4"/>
  <c r="E728" i="4"/>
  <c r="E724" i="4"/>
  <c r="E124" i="4"/>
  <c r="F715" i="4"/>
  <c r="F1389" i="4"/>
  <c r="F490" i="4"/>
  <c r="D713" i="4"/>
  <c r="D488" i="4"/>
  <c r="D113" i="4"/>
  <c r="G110" i="4"/>
  <c r="G485" i="4"/>
  <c r="I28" i="17"/>
  <c r="E483" i="4"/>
  <c r="E475" i="4"/>
  <c r="I38" i="17"/>
  <c r="E708" i="4"/>
  <c r="E700" i="4"/>
  <c r="I50" i="17"/>
  <c r="C481" i="4"/>
  <c r="C106" i="4"/>
  <c r="C706" i="4"/>
  <c r="E112" i="4"/>
  <c r="E732" i="4"/>
  <c r="E507" i="4"/>
  <c r="E144" i="4"/>
  <c r="C146" i="4"/>
  <c r="E108" i="4"/>
  <c r="F115" i="4"/>
  <c r="F139" i="4"/>
  <c r="E495" i="4"/>
  <c r="G489" i="4"/>
  <c r="F711" i="4"/>
  <c r="F1385" i="4"/>
  <c r="G710" i="4"/>
  <c r="G1384" i="4"/>
  <c r="C710" i="4"/>
  <c r="F91" i="4"/>
  <c r="C98" i="4"/>
  <c r="C473" i="4"/>
  <c r="C469" i="4"/>
  <c r="G37" i="17"/>
  <c r="C465" i="4"/>
  <c r="F462" i="4"/>
  <c r="D456" i="4"/>
  <c r="D80" i="4"/>
  <c r="C90" i="4"/>
  <c r="E96" i="4"/>
  <c r="F103" i="4"/>
  <c r="D476" i="4"/>
  <c r="F474" i="4"/>
  <c r="E688" i="4"/>
  <c r="G686" i="4"/>
  <c r="G1360" i="4"/>
  <c r="K27" i="17"/>
  <c r="E88" i="4"/>
  <c r="G94" i="4"/>
  <c r="C102" i="4"/>
  <c r="F478" i="4"/>
  <c r="F470" i="4"/>
  <c r="C702" i="4"/>
  <c r="D701" i="4"/>
  <c r="C682" i="4"/>
  <c r="C82" i="4"/>
  <c r="F83" i="4"/>
  <c r="D85" i="4"/>
  <c r="G86" i="4"/>
  <c r="G477" i="4"/>
  <c r="E471" i="4"/>
  <c r="E467" i="4"/>
  <c r="G457" i="4"/>
  <c r="G698" i="4"/>
  <c r="G1372" i="4"/>
  <c r="F695" i="4"/>
  <c r="F1369" i="4"/>
  <c r="G694" i="4"/>
  <c r="C694" i="4"/>
  <c r="G49" i="17"/>
  <c r="G690" i="4"/>
  <c r="G1364" i="4"/>
  <c r="C686" i="4"/>
  <c r="D681" i="4"/>
  <c r="C455" i="4"/>
  <c r="F87" i="4"/>
  <c r="D89" i="4"/>
  <c r="G90" i="4"/>
  <c r="E92" i="4"/>
  <c r="C94" i="4"/>
  <c r="D97" i="4"/>
  <c r="G98" i="4"/>
  <c r="G102" i="4"/>
  <c r="D472" i="4"/>
  <c r="D468" i="4"/>
  <c r="D464" i="4"/>
  <c r="F458" i="4"/>
  <c r="C80" i="4"/>
  <c r="D455" i="4"/>
  <c r="G82" i="4"/>
  <c r="E84" i="4"/>
  <c r="C86" i="4"/>
  <c r="E459" i="4"/>
  <c r="H51" i="17"/>
  <c r="D756" i="4"/>
  <c r="D230" i="4"/>
  <c r="D531" i="4"/>
  <c r="I51" i="18"/>
  <c r="I53" i="18"/>
  <c r="K40" i="18"/>
  <c r="K42" i="18"/>
  <c r="K44" i="18"/>
  <c r="I69" i="15"/>
  <c r="G59" i="20"/>
  <c r="G63" i="20"/>
  <c r="C82" i="15"/>
  <c r="G70" i="20"/>
  <c r="G73" i="20"/>
  <c r="H30" i="17"/>
  <c r="H32" i="17"/>
  <c r="H33" i="17"/>
  <c r="E44" i="15"/>
  <c r="H63" i="20"/>
  <c r="D82" i="15"/>
  <c r="H62" i="20"/>
  <c r="F1443" i="4"/>
  <c r="J49" i="16"/>
  <c r="J40" i="17"/>
  <c r="J42" i="17"/>
  <c r="J43" i="17"/>
  <c r="K30" i="17"/>
  <c r="K32" i="17"/>
  <c r="H40" i="17"/>
  <c r="H42" i="17"/>
  <c r="H43" i="17"/>
  <c r="G62" i="20"/>
  <c r="G52" i="21"/>
  <c r="G54" i="21"/>
  <c r="G48" i="20"/>
  <c r="G52" i="20"/>
  <c r="C80" i="15"/>
  <c r="G32" i="16"/>
  <c r="G34" i="16"/>
  <c r="G35" i="16"/>
  <c r="E56" i="15"/>
  <c r="H40" i="21"/>
  <c r="H42" i="21"/>
  <c r="H44" i="21"/>
  <c r="D34" i="15"/>
  <c r="H30" i="21"/>
  <c r="H32" i="21"/>
  <c r="H33" i="21"/>
  <c r="D32" i="15"/>
  <c r="J30" i="17"/>
  <c r="J32" i="17"/>
  <c r="K40" i="17"/>
  <c r="K42" i="17"/>
  <c r="K44" i="17"/>
  <c r="H46" i="15"/>
  <c r="G30" i="21"/>
  <c r="G32" i="21"/>
  <c r="G33" i="21"/>
  <c r="C32" i="15"/>
  <c r="G52" i="17"/>
  <c r="G54" i="17"/>
  <c r="G55" i="17"/>
  <c r="J32" i="16"/>
  <c r="J34" i="16"/>
  <c r="J35" i="16"/>
  <c r="H56" i="15"/>
  <c r="I40" i="17"/>
  <c r="I42" i="17"/>
  <c r="I44" i="17"/>
  <c r="F46" i="15"/>
  <c r="G30" i="17"/>
  <c r="G32" i="17"/>
  <c r="G33" i="17"/>
  <c r="D44" i="15"/>
  <c r="H70" i="20"/>
  <c r="H73" i="20"/>
  <c r="H41" i="16"/>
  <c r="H43" i="16"/>
  <c r="H45" i="16"/>
  <c r="F58" i="15"/>
  <c r="I41" i="16"/>
  <c r="I43" i="16"/>
  <c r="I45" i="16"/>
  <c r="G58" i="15"/>
  <c r="H52" i="21"/>
  <c r="H54" i="21"/>
  <c r="H55" i="21"/>
  <c r="H52" i="17"/>
  <c r="H54" i="17"/>
  <c r="H56" i="17"/>
  <c r="E48" i="15"/>
  <c r="I30" i="17"/>
  <c r="I32" i="17"/>
  <c r="I33" i="17"/>
  <c r="F44" i="15"/>
  <c r="I32" i="16"/>
  <c r="I34" i="16"/>
  <c r="I35" i="16"/>
  <c r="G56" i="15"/>
  <c r="G41" i="16"/>
  <c r="G43" i="16"/>
  <c r="G45" i="16"/>
  <c r="E58" i="15"/>
  <c r="G40" i="21"/>
  <c r="G42" i="21"/>
  <c r="G43" i="21"/>
  <c r="J41" i="16"/>
  <c r="J43" i="16"/>
  <c r="J45" i="16"/>
  <c r="H58" i="15"/>
  <c r="G52" i="16"/>
  <c r="G54" i="16"/>
  <c r="G55" i="16"/>
  <c r="I52" i="17"/>
  <c r="H52" i="16"/>
  <c r="H54" i="16"/>
  <c r="H55" i="16"/>
  <c r="H51" i="18"/>
  <c r="H53" i="18"/>
  <c r="H55" i="18"/>
  <c r="F71" i="15"/>
  <c r="H31" i="18"/>
  <c r="H33" i="18"/>
  <c r="H34" i="18"/>
  <c r="F67" i="15"/>
  <c r="I55" i="18"/>
  <c r="G71" i="15"/>
  <c r="I54" i="18"/>
  <c r="J55" i="18"/>
  <c r="H71" i="15"/>
  <c r="G55" i="18"/>
  <c r="E71" i="15"/>
  <c r="J43" i="18"/>
  <c r="J45" i="18"/>
  <c r="H44" i="18"/>
  <c r="F69" i="15"/>
  <c r="K43" i="18"/>
  <c r="K45" i="18"/>
  <c r="G44" i="18"/>
  <c r="E69" i="15"/>
  <c r="K54" i="18"/>
  <c r="K56" i="18"/>
  <c r="K32" i="16"/>
  <c r="K34" i="16"/>
  <c r="K35" i="16"/>
  <c r="I56" i="15"/>
  <c r="F1497" i="4"/>
  <c r="J51" i="16"/>
  <c r="H32" i="16"/>
  <c r="I52" i="16"/>
  <c r="I54" i="16"/>
  <c r="I55" i="16"/>
  <c r="K41" i="16"/>
  <c r="K43" i="16"/>
  <c r="K44" i="16"/>
  <c r="G1457" i="4"/>
  <c r="K50" i="16"/>
  <c r="K52" i="16"/>
  <c r="G40" i="17"/>
  <c r="G42" i="17"/>
  <c r="G44" i="17"/>
  <c r="D46" i="15"/>
  <c r="J51" i="17"/>
  <c r="J52" i="17"/>
  <c r="J54" i="17"/>
  <c r="J55" i="17"/>
  <c r="J58" i="17"/>
  <c r="F1421" i="4"/>
  <c r="K33" i="17"/>
  <c r="H44" i="15"/>
  <c r="G1368" i="4"/>
  <c r="K49" i="17"/>
  <c r="K52" i="17"/>
  <c r="H52" i="20"/>
  <c r="D80" i="15"/>
  <c r="H51" i="20"/>
  <c r="I44" i="18"/>
  <c r="G69" i="15"/>
  <c r="G74" i="20"/>
  <c r="G75" i="20"/>
  <c r="G55" i="21"/>
  <c r="G56" i="21"/>
  <c r="C36" i="15"/>
  <c r="H44" i="17"/>
  <c r="H45" i="17"/>
  <c r="J33" i="17"/>
  <c r="G44" i="15"/>
  <c r="G51" i="20"/>
  <c r="G53" i="20"/>
  <c r="J52" i="16"/>
  <c r="J54" i="16"/>
  <c r="J55" i="16"/>
  <c r="G64" i="20"/>
  <c r="H43" i="21"/>
  <c r="H45" i="21"/>
  <c r="H56" i="21"/>
  <c r="D36" i="15"/>
  <c r="H64" i="20"/>
  <c r="J44" i="17"/>
  <c r="G46" i="15"/>
  <c r="I43" i="17"/>
  <c r="I45" i="17"/>
  <c r="K43" i="17"/>
  <c r="K45" i="17"/>
  <c r="H44" i="16"/>
  <c r="H46" i="16"/>
  <c r="H74" i="20"/>
  <c r="H75" i="20"/>
  <c r="G44" i="16"/>
  <c r="G46" i="16"/>
  <c r="G43" i="17"/>
  <c r="G45" i="17"/>
  <c r="I44" i="16"/>
  <c r="I46" i="16"/>
  <c r="J44" i="16"/>
  <c r="J46" i="16"/>
  <c r="H54" i="18"/>
  <c r="H56" i="18"/>
  <c r="I56" i="18"/>
  <c r="G44" i="21"/>
  <c r="C34" i="15"/>
  <c r="G56" i="16"/>
  <c r="E60" i="15"/>
  <c r="I54" i="17"/>
  <c r="I56" i="17"/>
  <c r="F48" i="15"/>
  <c r="H56" i="16"/>
  <c r="F60" i="15"/>
  <c r="I45" i="18"/>
  <c r="J56" i="18"/>
  <c r="G56" i="18"/>
  <c r="G45" i="18"/>
  <c r="H45" i="18"/>
  <c r="K45" i="16"/>
  <c r="I58" i="15"/>
  <c r="I56" i="16"/>
  <c r="G60" i="15"/>
  <c r="H34" i="16"/>
  <c r="H35" i="16"/>
  <c r="F56" i="15"/>
  <c r="K54" i="16"/>
  <c r="K56" i="16"/>
  <c r="I60" i="15"/>
  <c r="J56" i="17"/>
  <c r="J57" i="17"/>
  <c r="G56" i="17"/>
  <c r="D48" i="15"/>
  <c r="K54" i="17"/>
  <c r="K55" i="17"/>
  <c r="H53" i="20"/>
  <c r="H55" i="17"/>
  <c r="H57" i="17"/>
  <c r="E46" i="15"/>
  <c r="G57" i="21"/>
  <c r="J45" i="17"/>
  <c r="J56" i="16"/>
  <c r="H60" i="15"/>
  <c r="G48" i="15"/>
  <c r="H57" i="16"/>
  <c r="H57" i="21"/>
  <c r="I55" i="17"/>
  <c r="I57" i="17"/>
  <c r="G57" i="16"/>
  <c r="G45" i="21"/>
  <c r="I57" i="16"/>
  <c r="K46" i="16"/>
  <c r="K55" i="16"/>
  <c r="K57" i="16"/>
  <c r="K56" i="17"/>
  <c r="H48" i="15"/>
  <c r="G57" i="17"/>
  <c r="J57" i="16"/>
  <c r="K57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a partir de los 18 años de edad.</t>
        </r>
      </text>
    </comment>
    <comment ref="B29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29" authorId="0" shapeId="0" xr:uid="{00000000-0006-0000-0000-000005000000}">
      <text>
        <r>
          <rPr>
            <sz val="14"/>
            <color indexed="81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<sst xmlns="http://schemas.openxmlformats.org/spreadsheetml/2006/main" count="1018" uniqueCount="183">
  <si>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</si>
  <si>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</si>
  <si>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</si>
  <si>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</si>
  <si>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</si>
  <si>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</si>
  <si>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</si>
  <si>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</si>
  <si>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</si>
  <si>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</si>
  <si>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</si>
  <si>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</si>
  <si>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</si>
  <si>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</si>
  <si>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</si>
  <si>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</si>
  <si>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</si>
  <si>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</si>
  <si>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</si>
  <si>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</si>
  <si>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</si>
  <si>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Global Premier Health Plan</t>
  </si>
  <si>
    <t>US$5,000,000</t>
  </si>
  <si>
    <t>N/A</t>
  </si>
  <si>
    <t xml:space="preserve">                                                                                                                             </t>
  </si>
  <si>
    <t>BUPA GLOBAL ULTIMATE</t>
  </si>
  <si>
    <t>BUPA GLOBAL ULTIMATE - MENSUALES</t>
  </si>
  <si>
    <t>BUPA GLOBAL MM</t>
  </si>
  <si>
    <t>BUPA GLOBAL MM - MENSUALES</t>
  </si>
  <si>
    <t>US$ 5,000</t>
  </si>
  <si>
    <t>Bupa Global Major Medical Health Plan</t>
  </si>
  <si>
    <t>TARIFAS SEMESTRAL</t>
  </si>
  <si>
    <t>1. LLENE LA INFORMACIÓN DEL ASEGURADO PROPUESTO: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</si>
  <si>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</si>
  <si>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</si>
  <si>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</si>
  <si>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</si>
  <si>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</si>
  <si>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 xml:space="preserve">2. SELECCIONE EL PRODUCTO PARA VER LA COTIZACIÓN CORRESPONDIENTE: </t>
  </si>
  <si>
    <t>Número de niños menores de 16 años</t>
  </si>
  <si>
    <t>Número de niños menores de 10 años</t>
  </si>
  <si>
    <t>Deducibles</t>
  </si>
  <si>
    <t>Tarifas anuales</t>
  </si>
  <si>
    <t>TRATAMIENTOS AMBULATORIOS</t>
  </si>
  <si>
    <t>TRATAMIENTO DENTAL</t>
  </si>
  <si>
    <t>Cobertura geográfica</t>
  </si>
  <si>
    <t>Red de proveedores</t>
  </si>
  <si>
    <t>Opción fuera de la red de proveedores</t>
  </si>
  <si>
    <t>Cobertura máxima annual</t>
  </si>
  <si>
    <t>Cobertura extendida para dependientes elegibles</t>
  </si>
  <si>
    <t>Inclusión de niños sin costo</t>
  </si>
  <si>
    <t>Mundial</t>
  </si>
  <si>
    <t>Cirugía ambulatoria</t>
  </si>
  <si>
    <t>Honorarios médicos</t>
  </si>
  <si>
    <t>Salud mental</t>
  </si>
  <si>
    <t>Prótesis</t>
  </si>
  <si>
    <t>Cirugía reconstructiva</t>
  </si>
  <si>
    <t>Tratamiento dental relacionado con un accidente cubierto</t>
  </si>
  <si>
    <t>Cuidados en el hogar</t>
  </si>
  <si>
    <t>Cuidados paliativos y centro para enfermeros terminales</t>
  </si>
  <si>
    <t>Rehabilitación (multidisciplinaria)</t>
  </si>
  <si>
    <t>Diálisis renal</t>
  </si>
  <si>
    <t>100% (Período de espera de 24 meses)</t>
  </si>
  <si>
    <t>100%, 1 persona</t>
  </si>
  <si>
    <t>Parto normal y cesárea</t>
  </si>
  <si>
    <t>Tratamiento pre y post parto</t>
  </si>
  <si>
    <t>Evacuación médica hospitalaria</t>
  </si>
  <si>
    <t>Ambulancia aérea local</t>
  </si>
  <si>
    <t>Ambulancia terrestre local</t>
  </si>
  <si>
    <t>Repatriación de restos mortales</t>
  </si>
  <si>
    <t>Exámen de la vista (no deducible)</t>
  </si>
  <si>
    <t>1. Diagnosticado antes de los 18 años de edad</t>
  </si>
  <si>
    <t>2. Diagnosticado al cumplir los 18 años de edad o después</t>
  </si>
  <si>
    <t xml:space="preserve">      1 año</t>
  </si>
  <si>
    <t>US$ 300 por día, máximo 60 días</t>
  </si>
  <si>
    <t>Fecha de la cotización :</t>
  </si>
  <si>
    <t>En el país de residencia</t>
  </si>
  <si>
    <t>Fuera del país de residencia</t>
  </si>
  <si>
    <t>100% hasta 60 días</t>
  </si>
  <si>
    <t>Tarifas semi anuales</t>
  </si>
  <si>
    <t>Prima para Asegurado Titular</t>
  </si>
  <si>
    <t>Prima para conyuge</t>
  </si>
  <si>
    <t>Total de Prima neta</t>
  </si>
  <si>
    <t>Tarifa administrativa anual</t>
  </si>
  <si>
    <t>Ahorros en tarifas de prima para niños</t>
  </si>
  <si>
    <t>Tarifas trimestrales</t>
  </si>
  <si>
    <t>TOTAL ANUAL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</si>
  <si>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</si>
  <si>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</si>
  <si>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</si>
  <si>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</si>
  <si>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Ahorros en tarifas de prima para niños*</t>
  </si>
  <si>
    <t>Edad del/la conyuge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</si>
  <si>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</si>
  <si>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</si>
  <si>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</si>
  <si>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</si>
  <si>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>Exámenes de patología, radiología y diagnóstico</t>
  </si>
  <si>
    <t>Enfermeros profesionales</t>
  </si>
  <si>
    <t>Fisioterapeutas, osteópatas y quiroprácticos</t>
  </si>
  <si>
    <t xml:space="preserve">Podología </t>
  </si>
  <si>
    <t>Medicamentos y materiales de curación con receta médica</t>
  </si>
  <si>
    <t>Equipo médico durable</t>
  </si>
  <si>
    <t>Asesoría nutricional</t>
  </si>
  <si>
    <t>Tratamiento dental : rellenos, tratamiento del conducto radicular, radiografia, extraccion dental, limpieza dental, anestecia</t>
  </si>
  <si>
    <t>Alojamiento en el hospital y alimentos</t>
  </si>
  <si>
    <t>Gastos de alojamiento para acompañantes en caso de hospitalización</t>
  </si>
  <si>
    <t>Cama extra en el hospital para acompañante</t>
  </si>
  <si>
    <t>Derecho a sala, insumos, materiales clínicos y medicamentos</t>
  </si>
  <si>
    <t>Cuidados intensivos</t>
  </si>
  <si>
    <t>Cirugía, incluyendo honorarios de equipo médico quirúrgico</t>
  </si>
  <si>
    <t>Fisioterapeutas, terapeutas ocupacionales, quinesiólogos, fonoaudiólogos y nutricionistas</t>
  </si>
  <si>
    <t>Cirugía por obesidad</t>
  </si>
  <si>
    <t>Implantes prostéticos y órtesis</t>
  </si>
  <si>
    <t>REHABILITACION Y CUIDADO PALIATIVOS</t>
  </si>
  <si>
    <t>HOSPITALIZACIÓN Y TRATAMIENTO EN EL HOSPITAL</t>
  </si>
  <si>
    <t>CUIDADOS PARA PACIENTES INTERNADOS Y/O PACIENTES AMBULATORIOS</t>
  </si>
  <si>
    <t>Imagenología avanzada</t>
  </si>
  <si>
    <t>Condiciones congénitas</t>
  </si>
  <si>
    <t>Tratamiento contra el cáncer</t>
  </si>
  <si>
    <t>Síndrome de inmunodeficiencia adquirida (SIDA) (período de espera de 1 año)</t>
  </si>
  <si>
    <t>TRANSPORTE Y VIAJES</t>
  </si>
  <si>
    <t>Repatriación médica</t>
  </si>
  <si>
    <t>Costos de alimentación y transporte para acompañante</t>
  </si>
  <si>
    <t>Costos de viaje de traslado de niños</t>
  </si>
  <si>
    <t>Costos de viaje de traslado, alimentación y trasporte para visita compasiva</t>
  </si>
  <si>
    <t>TRATAMIENTO PREVENTIVO</t>
  </si>
  <si>
    <t>Examen de salud general (período de espera de 10 meses)</t>
  </si>
  <si>
    <t>Examen dental preventivo (período de espera de 6 meses) (no deducible)</t>
  </si>
  <si>
    <t>Ortodoncia no estética</t>
  </si>
  <si>
    <t xml:space="preserve">Anteojos y lentes de contacto </t>
  </si>
  <si>
    <t xml:space="preserve">Cirugía refractiva (1 por ojo, de por vida) </t>
  </si>
  <si>
    <t>Terapeuta ocupacional y ortóptico</t>
  </si>
  <si>
    <t>Terapias complementarias</t>
  </si>
  <si>
    <t>Consultas medicina alternativa</t>
  </si>
  <si>
    <t>Cirugía preventiva</t>
  </si>
  <si>
    <t>Servicio de trasplantes</t>
  </si>
  <si>
    <t>Complicaciones del embarazo y parto</t>
  </si>
  <si>
    <t xml:space="preserve">Aparatos auditivos </t>
  </si>
  <si>
    <t>Prueba genética de cáncer</t>
  </si>
  <si>
    <t>Restauración mayor no estética : puentes, coronas, implantes dentales, dentaduras postizas</t>
  </si>
  <si>
    <t>US$1,000,000 por diagnóstico, de por vida</t>
  </si>
  <si>
    <t>US$500,000 de por vida</t>
  </si>
  <si>
    <t>US$150 por día; maximo 10 días por año políza</t>
  </si>
  <si>
    <t>1. US$500,000 de por vida</t>
  </si>
  <si>
    <t xml:space="preserve">2. 100% </t>
  </si>
  <si>
    <t>100% habitación privada</t>
  </si>
  <si>
    <t xml:space="preserve">Vacunas para niños, VPH, e  Influenza </t>
  </si>
  <si>
    <t>Salud Mental (durante hospitalización)</t>
  </si>
  <si>
    <t>100% maximo 90 visitas de por vida</t>
  </si>
  <si>
    <t>Costos de viaje de traslado para un acompañante (por evacuación o repatriación))</t>
  </si>
  <si>
    <t>Tarifas en US$ -  Efectivas a partir del 01 de Enero, 2017 hasta Julio 1, 2017</t>
  </si>
  <si>
    <t>IVA (14.49%)</t>
  </si>
  <si>
    <t>Tarifas Mensuales</t>
  </si>
  <si>
    <t>Nombre Completo</t>
  </si>
  <si>
    <t>Once (11) cuotas mensuales cada una de:</t>
  </si>
  <si>
    <t>Tres (3) cuotas adicionales, cada una de:</t>
  </si>
  <si>
    <t>Tarifas Anuales</t>
  </si>
  <si>
    <t>Tarifas Semianuales</t>
  </si>
  <si>
    <t>Tarifas Trimestrales</t>
  </si>
  <si>
    <t>Global Major Medical Health Plan</t>
  </si>
  <si>
    <t>En Latinoamérica: Abierta
En estados Unidos: BCBS
En el resto del Mundo: Red Global Bupa</t>
  </si>
  <si>
    <t xml:space="preserve"> Tarifas con descuentos para 1, 2 y 3 o más hijos</t>
  </si>
  <si>
    <t>Cobertura para actividades y deportes peligrosos (Tanto de forma amateur como profesional o por compensación)</t>
  </si>
  <si>
    <t>EMBARAZO Y PARTO</t>
  </si>
  <si>
    <t>Cotizador de Seguro Médico - Global Health Plans</t>
  </si>
  <si>
    <t>Global Ultimtate Health Plan</t>
  </si>
  <si>
    <t>Global Elite Health Plan</t>
  </si>
  <si>
    <t>Global Select Health Plan</t>
  </si>
  <si>
    <t>Contribución 3.5% Superintendencia de Bancos
 Contribución 0.5% Seguro Social Campesino</t>
  </si>
  <si>
    <t>Contribución 3.5% Superintendencia de Bancos 
 Contribución 0.5% Seguro Social Campesino</t>
  </si>
  <si>
    <t>PLAN 4</t>
  </si>
  <si>
    <t>PLAN 5</t>
  </si>
  <si>
    <t>RESUMEN DE BENEFICIOS</t>
  </si>
  <si>
    <t>Contribución 3.5% Superintendencia de Bancos
Contribución 0.5% Seguro Social Campesino</t>
  </si>
  <si>
    <t>$0</t>
  </si>
  <si>
    <t xml:space="preserve">
Contribución 3.5% Superintendencia de Bancos 
Contribución 0.5% Seguro Social Campesino</t>
  </si>
  <si>
    <t>Tarifas en US$ -  Efectivas a partir del 1ro. de enero de 2022</t>
  </si>
  <si>
    <t>Zona de cotización:</t>
  </si>
  <si>
    <t>Zonas</t>
  </si>
  <si>
    <t>Resto de Ecuador</t>
  </si>
  <si>
    <t>Guayas/Santa Elena</t>
  </si>
  <si>
    <r>
      <t xml:space="preserve">Tarifas efectivas a partir del 1ro de enero de 2022 
Para nuevos negocios emitidos a partir del </t>
    </r>
    <r>
      <rPr>
        <b/>
        <sz val="16"/>
        <color rgb="FF0079C8"/>
        <rFont val="Microsoft Sans Serif"/>
        <family val="2"/>
      </rPr>
      <t>1 de enero de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</si>
</sst>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\-yy\ h:mm\ AM/PM;@"/>
    <numFmt numFmtId="165" formatCode="_(* #,##0_);_(* \(#,##0\);_(* &quot;-&quot;??_);_(@_)"/>
    <numFmt numFmtId="166" formatCode="_([$$-409]* #,##0.00_);_([$$-409]* \(#,##0.00\);_([$$-409]* &quot;-&quot;??_);_(@_)"/>
  </numFmts>
  <fonts count="8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sz val="14"/>
      <color indexed="81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Microsoft Sans Serif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9"/>
      <name val="Microsoft Sans Serif"/>
      <family val="2"/>
    </font>
    <font>
      <sz val="12"/>
      <color indexed="8"/>
      <name val="Microsoft Sans Serif"/>
      <family val="2"/>
    </font>
    <font>
      <b/>
      <sz val="12"/>
      <color indexed="8"/>
      <name val="Microsoft Sans Serif"/>
      <family val="2"/>
    </font>
    <font>
      <sz val="12"/>
      <color theme="3" tint="-0.499984740745262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8"/>
      <color theme="0"/>
      <name val="Microsoft Sans Serif"/>
      <family val="2"/>
    </font>
    <font>
      <b/>
      <sz val="16"/>
      <name val="Arial"/>
      <family val="2"/>
    </font>
    <font>
      <b/>
      <sz val="18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"/>
      <family val="2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theme="0"/>
      <name val="Arial"/>
      <family val="2"/>
    </font>
    <font>
      <sz val="10"/>
      <color theme="1"/>
      <name val="Arial"/>
      <family val="2"/>
    </font>
    <font>
      <sz val="18"/>
      <color theme="0"/>
      <name val="Arial"/>
      <family val="2"/>
    </font>
    <font>
      <sz val="11"/>
      <color theme="1"/>
      <name val="Arial"/>
      <family val="2"/>
    </font>
    <font>
      <sz val="12"/>
      <color theme="1" tint="0.499984740745262"/>
      <name val="Arial"/>
      <family val="2"/>
    </font>
    <font>
      <sz val="12"/>
      <color theme="1" tint="0.249977111117893"/>
      <name val="Arial"/>
      <family val="2"/>
    </font>
    <font>
      <b/>
      <sz val="12"/>
      <color theme="1"/>
      <name val="Arial"/>
      <family val="2"/>
    </font>
    <font>
      <sz val="14"/>
      <color rgb="FF000000"/>
      <name val="Arial"/>
      <family val="2"/>
    </font>
    <font>
      <sz val="16"/>
      <color rgb="FF0079C8"/>
      <name val="Microsoft Sans Serif"/>
      <family val="2"/>
    </font>
    <font>
      <sz val="10"/>
      <color rgb="FF000000"/>
      <name val="Calibri"/>
      <family val="2"/>
    </font>
    <font>
      <sz val="11"/>
      <color rgb="FF000000"/>
      <name val="Arial"/>
      <family val="2"/>
    </font>
    <font>
      <b/>
      <sz val="14"/>
      <color theme="0"/>
      <name val="Microsoft Sans Serif"/>
      <family val="2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6"/>
      <color rgb="FF0079C8"/>
      <name val="Microsoft Sans Serif"/>
      <family val="2"/>
    </font>
  </fonts>
  <fills count="5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E9962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EDE8D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1D9C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DE8DB"/>
        <bgColor rgb="FF000000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5B"/>
        <bgColor indexed="64"/>
      </patternFill>
    </fill>
    <fill>
      <patternFill patternType="solid">
        <fgColor theme="0" tint="-0.34998626667073579"/>
        <bgColor indexed="27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rgb="FF0079C8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</fills>
  <borders count="102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 style="thin">
        <color indexed="12"/>
      </left>
      <right/>
      <top style="thin">
        <color indexed="12"/>
      </top>
      <bottom style="thin">
        <color indexed="48"/>
      </bottom>
      <diagonal/>
    </border>
    <border>
      <left/>
      <right style="thin">
        <color indexed="48"/>
      </right>
      <top style="thin">
        <color indexed="12"/>
      </top>
      <bottom style="thin">
        <color indexed="48"/>
      </bottom>
      <diagonal/>
    </border>
    <border>
      <left/>
      <right/>
      <top style="thin">
        <color indexed="12"/>
      </top>
      <bottom style="thin">
        <color indexed="48"/>
      </bottom>
      <diagonal/>
    </border>
    <border>
      <left style="thin">
        <color indexed="12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12"/>
      </left>
      <right/>
      <top/>
      <bottom style="thin">
        <color indexed="12"/>
      </bottom>
      <diagonal/>
    </border>
    <border>
      <left style="thin">
        <color indexed="48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/>
      <bottom style="thin">
        <color indexed="48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 style="thin">
        <color theme="3" tint="0.399945066682943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4506668294322"/>
      </left>
      <right style="thin">
        <color theme="3" tint="0.39991454817346722"/>
      </right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 style="thin">
        <color indexed="48"/>
      </top>
      <bottom/>
      <diagonal/>
    </border>
    <border>
      <left/>
      <right style="thin">
        <color theme="3" tint="0.39991454817346722"/>
      </right>
      <top style="thin">
        <color indexed="48"/>
      </top>
      <bottom/>
      <diagonal/>
    </border>
    <border>
      <left style="thin">
        <color theme="3" tint="0.39991454817346722"/>
      </left>
      <right/>
      <top/>
      <bottom style="thin">
        <color indexed="12"/>
      </bottom>
      <diagonal/>
    </border>
    <border>
      <left style="thin">
        <color theme="3" tint="0.39991454817346722"/>
      </left>
      <right/>
      <top style="thin">
        <color indexed="12"/>
      </top>
      <bottom style="thin">
        <color indexed="57"/>
      </bottom>
      <diagonal/>
    </border>
    <border>
      <left style="thin">
        <color theme="3" tint="0.39991454817346722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/>
      <right style="thin">
        <color indexed="12"/>
      </right>
      <top style="thin">
        <color indexed="48"/>
      </top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48"/>
      </left>
      <right/>
      <top style="thin">
        <color indexed="12"/>
      </top>
      <bottom style="thin">
        <color indexed="48"/>
      </bottom>
      <diagonal/>
    </border>
    <border>
      <left/>
      <right/>
      <top/>
      <bottom style="thin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17"/>
      </right>
      <top style="thin">
        <color auto="1"/>
      </top>
      <bottom style="thin">
        <color indexed="17"/>
      </bottom>
      <diagonal/>
    </border>
    <border>
      <left style="thin">
        <color indexed="17"/>
      </left>
      <right style="thin">
        <color auto="1"/>
      </right>
      <top style="thin">
        <color auto="1"/>
      </top>
      <bottom style="thin">
        <color indexed="1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3" tint="0.39988402966399123"/>
      </right>
      <top style="thin">
        <color indexed="12"/>
      </top>
      <bottom style="thin">
        <color indexed="57"/>
      </bottom>
      <diagonal/>
    </border>
    <border>
      <left style="thin">
        <color theme="3" tint="0.39991454817346722"/>
      </left>
      <right style="thin">
        <color theme="3" tint="0.39988402966399123"/>
      </right>
      <top style="thin">
        <color indexed="57"/>
      </top>
      <bottom style="thin">
        <color indexed="57"/>
      </bottom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indexed="48"/>
      </bottom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/>
      <bottom style="thin">
        <color theme="3" tint="0.39991454817346722"/>
      </bottom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indexed="57"/>
      </bottom>
      <diagonal/>
    </border>
    <border>
      <left/>
      <right style="thin">
        <color theme="3" tint="0.39988402966399123"/>
      </right>
      <top style="thin">
        <color theme="3" tint="0.39991454817346722"/>
      </top>
      <bottom style="thin">
        <color indexed="57"/>
      </bottom>
      <diagonal/>
    </border>
    <border>
      <left style="thin">
        <color theme="3" tint="0.39991454817346722"/>
      </left>
      <right/>
      <top style="thin">
        <color rgb="FF3366FF"/>
      </top>
      <bottom/>
      <diagonal/>
    </border>
    <border>
      <left style="thin">
        <color theme="3" tint="0.39991454817346722"/>
      </left>
      <right/>
      <top style="thin">
        <color theme="3" tint="0.39994506668294322"/>
      </top>
      <bottom style="thin">
        <color theme="3" tint="0.39988402966399123"/>
      </bottom>
      <diagonal/>
    </border>
    <border>
      <left/>
      <right/>
      <top style="thin">
        <color theme="3" tint="0.39994506668294322"/>
      </top>
      <bottom style="thin">
        <color theme="3" tint="0.39988402966399123"/>
      </bottom>
      <diagonal/>
    </border>
    <border>
      <left style="thin">
        <color theme="3" tint="0.39991454817346722"/>
      </left>
      <right/>
      <top style="thin">
        <color theme="3" tint="0.39988402966399123"/>
      </top>
      <bottom/>
      <diagonal/>
    </border>
    <border>
      <left/>
      <right/>
      <top style="thin">
        <color theme="3" tint="0.39988402966399123"/>
      </top>
      <bottom/>
      <diagonal/>
    </border>
    <border>
      <left style="thin">
        <color theme="3" tint="0.39991454817346722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/>
      <right style="thin">
        <color rgb="FFA6A6A6"/>
      </right>
      <top/>
      <bottom style="thin">
        <color rgb="FFA6A6A6"/>
      </bottom>
      <diagonal/>
    </border>
    <border>
      <left/>
      <right style="thin">
        <color rgb="FFA6A6A6"/>
      </right>
      <top style="thin">
        <color rgb="FFA6A6A6"/>
      </top>
      <bottom style="thin">
        <color rgb="FFA6A6A6"/>
      </bottom>
      <diagonal/>
    </border>
  </borders>
  <cellStyleXfs count="1720">
    <xf numFmtId="0" fontId="0" fillId="0" borderId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3" fontId="15" fillId="0" borderId="0" applyFont="0" applyFill="0" applyBorder="0" applyAlignment="0" applyProtection="0"/>
    <xf numFmtId="0" fontId="20" fillId="0" borderId="0">
      <alignment vertical="top"/>
    </xf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>
      <alignment vertical="top"/>
    </xf>
    <xf numFmtId="44" fontId="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22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23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52" applyNumberFormat="0" applyFill="0" applyAlignment="0" applyProtection="0"/>
    <xf numFmtId="0" fontId="28" fillId="0" borderId="53" applyNumberFormat="0" applyFill="0" applyAlignment="0" applyProtection="0"/>
    <xf numFmtId="0" fontId="29" fillId="0" borderId="54" applyNumberFormat="0" applyFill="0" applyAlignment="0" applyProtection="0"/>
    <xf numFmtId="0" fontId="29" fillId="0" borderId="0" applyNumberFormat="0" applyFill="0" applyBorder="0" applyAlignment="0" applyProtection="0"/>
    <xf numFmtId="0" fontId="30" fillId="16" borderId="0" applyNumberFormat="0" applyBorder="0" applyAlignment="0" applyProtection="0"/>
    <xf numFmtId="0" fontId="31" fillId="17" borderId="0" applyNumberFormat="0" applyBorder="0" applyAlignment="0" applyProtection="0"/>
    <xf numFmtId="0" fontId="32" fillId="18" borderId="0" applyNumberFormat="0" applyBorder="0" applyAlignment="0" applyProtection="0"/>
    <xf numFmtId="0" fontId="33" fillId="19" borderId="55" applyNumberFormat="0" applyAlignment="0" applyProtection="0"/>
    <xf numFmtId="0" fontId="34" fillId="20" borderId="56" applyNumberFormat="0" applyAlignment="0" applyProtection="0"/>
    <xf numFmtId="0" fontId="35" fillId="20" borderId="55" applyNumberFormat="0" applyAlignment="0" applyProtection="0"/>
    <xf numFmtId="0" fontId="36" fillId="0" borderId="57" applyNumberFormat="0" applyFill="0" applyAlignment="0" applyProtection="0"/>
    <xf numFmtId="0" fontId="37" fillId="21" borderId="58" applyNumberFormat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0" applyNumberFormat="0" applyFill="0" applyAlignment="0" applyProtection="0"/>
    <xf numFmtId="0" fontId="41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41" fillId="4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2" borderId="59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2" borderId="59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531">
    <xf numFmtId="0" fontId="0" fillId="0" borderId="0" xfId="0"/>
    <xf numFmtId="0" fontId="15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44" fontId="15" fillId="0" borderId="0" xfId="0" applyNumberFormat="1" applyFont="1" applyFill="1" applyBorder="1" applyProtection="1"/>
    <xf numFmtId="0" fontId="15" fillId="2" borderId="21" xfId="0" applyFont="1" applyFill="1" applyBorder="1" applyProtection="1"/>
    <xf numFmtId="0" fontId="16" fillId="2" borderId="0" xfId="0" applyFont="1" applyFill="1" applyBorder="1" applyProtection="1"/>
    <xf numFmtId="0" fontId="16" fillId="2" borderId="0" xfId="0" applyFont="1" applyFill="1" applyBorder="1" applyAlignment="1" applyProtection="1">
      <alignment horizontal="center"/>
    </xf>
    <xf numFmtId="0" fontId="15" fillId="2" borderId="0" xfId="0" quotePrefix="1" applyFont="1" applyFill="1" applyBorder="1" applyProtection="1"/>
    <xf numFmtId="0" fontId="15" fillId="2" borderId="0" xfId="0" applyFont="1" applyFill="1" applyBorder="1" applyProtection="1"/>
    <xf numFmtId="0" fontId="15" fillId="2" borderId="0" xfId="0" applyFont="1" applyFill="1" applyBorder="1" applyAlignment="1" applyProtection="1">
      <alignment horizontal="center"/>
    </xf>
    <xf numFmtId="165" fontId="0" fillId="0" borderId="0" xfId="357" applyNumberFormat="1" applyFont="1"/>
    <xf numFmtId="165" fontId="0" fillId="0" borderId="21" xfId="357" applyNumberFormat="1" applyFont="1" applyBorder="1" applyAlignment="1"/>
    <xf numFmtId="165" fontId="0" fillId="0" borderId="21" xfId="357" applyNumberFormat="1" applyFont="1" applyBorder="1"/>
    <xf numFmtId="0" fontId="15" fillId="0" borderId="21" xfId="0" applyFont="1" applyFill="1" applyBorder="1" applyProtection="1"/>
    <xf numFmtId="0" fontId="22" fillId="0" borderId="0" xfId="367"/>
    <xf numFmtId="0" fontId="10" fillId="2" borderId="21" xfId="367" applyFont="1" applyFill="1" applyBorder="1" applyProtection="1"/>
    <xf numFmtId="0" fontId="16" fillId="2" borderId="0" xfId="367" applyFont="1" applyFill="1" applyBorder="1" applyProtection="1"/>
    <xf numFmtId="0" fontId="16" fillId="2" borderId="0" xfId="367" applyFont="1" applyFill="1" applyBorder="1" applyAlignment="1" applyProtection="1">
      <alignment horizontal="center"/>
    </xf>
    <xf numFmtId="0" fontId="10" fillId="2" borderId="0" xfId="367" quotePrefix="1" applyFont="1" applyFill="1" applyBorder="1" applyProtection="1"/>
    <xf numFmtId="0" fontId="10" fillId="2" borderId="26" xfId="367" applyFont="1" applyFill="1" applyBorder="1" applyProtection="1"/>
    <xf numFmtId="0" fontId="10" fillId="2" borderId="22" xfId="367" quotePrefix="1" applyFont="1" applyFill="1" applyBorder="1" applyProtection="1"/>
    <xf numFmtId="0" fontId="16" fillId="2" borderId="20" xfId="367" applyFont="1" applyFill="1" applyBorder="1" applyAlignment="1" applyProtection="1">
      <alignment horizontal="center"/>
    </xf>
    <xf numFmtId="0" fontId="22" fillId="0" borderId="28" xfId="367" applyBorder="1"/>
    <xf numFmtId="0" fontId="10" fillId="0" borderId="0" xfId="541"/>
    <xf numFmtId="0" fontId="10" fillId="2" borderId="21" xfId="541" applyFont="1" applyFill="1" applyBorder="1" applyProtection="1"/>
    <xf numFmtId="0" fontId="16" fillId="2" borderId="0" xfId="541" applyFont="1" applyFill="1" applyBorder="1" applyProtection="1"/>
    <xf numFmtId="0" fontId="16" fillId="2" borderId="0" xfId="541" applyFont="1" applyFill="1" applyBorder="1" applyAlignment="1" applyProtection="1">
      <alignment horizontal="center"/>
    </xf>
    <xf numFmtId="0" fontId="10" fillId="2" borderId="0" xfId="541" quotePrefix="1" applyFont="1" applyFill="1" applyBorder="1" applyProtection="1"/>
    <xf numFmtId="0" fontId="10" fillId="2" borderId="26" xfId="541" applyFont="1" applyFill="1" applyBorder="1" applyProtection="1"/>
    <xf numFmtId="0" fontId="10" fillId="2" borderId="22" xfId="541" quotePrefix="1" applyFont="1" applyFill="1" applyBorder="1" applyProtection="1"/>
    <xf numFmtId="0" fontId="16" fillId="2" borderId="20" xfId="541" applyFont="1" applyFill="1" applyBorder="1" applyAlignment="1" applyProtection="1">
      <alignment horizontal="center"/>
    </xf>
    <xf numFmtId="0" fontId="10" fillId="0" borderId="28" xfId="541" applyBorder="1"/>
    <xf numFmtId="43" fontId="21" fillId="3" borderId="29" xfId="621" applyNumberFormat="1" applyFont="1" applyFill="1" applyBorder="1" applyAlignment="1">
      <alignment vertical="center"/>
    </xf>
    <xf numFmtId="43" fontId="21" fillId="3" borderId="30" xfId="621" applyNumberFormat="1" applyFont="1" applyFill="1" applyBorder="1" applyAlignment="1">
      <alignment vertical="center"/>
    </xf>
    <xf numFmtId="0" fontId="10" fillId="0" borderId="0" xfId="0" applyFont="1" applyFill="1" applyBorder="1" applyProtection="1"/>
    <xf numFmtId="3" fontId="16" fillId="2" borderId="0" xfId="0" applyNumberFormat="1" applyFont="1" applyFill="1" applyBorder="1" applyAlignment="1" applyProtection="1">
      <alignment horizontal="center"/>
    </xf>
    <xf numFmtId="3" fontId="16" fillId="2" borderId="0" xfId="541" applyNumberFormat="1" applyFont="1" applyFill="1" applyBorder="1" applyAlignment="1" applyProtection="1">
      <alignment horizontal="center"/>
    </xf>
    <xf numFmtId="3" fontId="16" fillId="2" borderId="0" xfId="367" applyNumberFormat="1" applyFont="1" applyFill="1" applyBorder="1" applyAlignment="1" applyProtection="1">
      <alignment horizontal="center"/>
    </xf>
    <xf numFmtId="43" fontId="4" fillId="0" borderId="0" xfId="623" applyNumberFormat="1"/>
    <xf numFmtId="0" fontId="16" fillId="2" borderId="0" xfId="0" applyFont="1" applyFill="1" applyBorder="1" applyAlignment="1" applyProtection="1">
      <alignment horizontal="center"/>
    </xf>
    <xf numFmtId="0" fontId="16" fillId="2" borderId="0" xfId="541" applyFont="1" applyFill="1" applyBorder="1" applyAlignment="1" applyProtection="1">
      <alignment horizontal="center"/>
    </xf>
    <xf numFmtId="0" fontId="16" fillId="2" borderId="20" xfId="541" applyFont="1" applyFill="1" applyBorder="1" applyAlignment="1" applyProtection="1">
      <alignment horizontal="center"/>
    </xf>
    <xf numFmtId="0" fontId="12" fillId="0" borderId="0" xfId="0" applyFont="1" applyProtection="1"/>
    <xf numFmtId="0" fontId="13" fillId="0" borderId="0" xfId="0" applyFont="1" applyBorder="1" applyAlignment="1" applyProtection="1">
      <protection hidden="1"/>
    </xf>
    <xf numFmtId="0" fontId="12" fillId="0" borderId="0" xfId="0" applyFont="1" applyBorder="1" applyAlignment="1" applyProtection="1">
      <alignment horizontal="right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protection hidden="1"/>
    </xf>
    <xf numFmtId="0" fontId="12" fillId="0" borderId="0" xfId="0" applyFont="1" applyAlignment="1" applyProtection="1">
      <alignment horizontal="right"/>
    </xf>
    <xf numFmtId="0" fontId="13" fillId="9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42" fillId="4" borderId="4" xfId="0" applyFont="1" applyFill="1" applyBorder="1" applyAlignment="1" applyProtection="1">
      <alignment horizontal="left"/>
      <protection hidden="1"/>
    </xf>
    <xf numFmtId="0" fontId="12" fillId="0" borderId="0" xfId="0" applyFont="1" applyProtection="1">
      <protection locked="0" hidden="1"/>
    </xf>
    <xf numFmtId="0" fontId="12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43" fillId="0" borderId="48" xfId="1309" applyFont="1" applyFill="1" applyBorder="1" applyAlignment="1">
      <alignment vertical="center" wrapText="1" readingOrder="1"/>
    </xf>
    <xf numFmtId="0" fontId="43" fillId="0" borderId="48" xfId="1309" applyFont="1" applyFill="1" applyBorder="1" applyAlignment="1">
      <alignment horizontal="right" vertical="center" wrapText="1" indent="1" readingOrder="1"/>
    </xf>
    <xf numFmtId="0" fontId="12" fillId="0" borderId="0" xfId="0" applyFont="1" applyFill="1" applyBorder="1" applyAlignment="1" applyProtection="1">
      <alignment horizontal="center" vertical="center"/>
      <protection hidden="1"/>
    </xf>
    <xf numFmtId="0" fontId="43" fillId="0" borderId="48" xfId="624" applyFont="1" applyFill="1" applyBorder="1" applyAlignment="1">
      <alignment horizontal="right" vertical="center" wrapText="1" indent="1" readingOrder="1"/>
    </xf>
    <xf numFmtId="0" fontId="12" fillId="0" borderId="0" xfId="0" applyFont="1" applyBorder="1" applyProtection="1"/>
    <xf numFmtId="0" fontId="12" fillId="0" borderId="0" xfId="0" applyFont="1" applyBorder="1" applyProtection="1">
      <protection hidden="1"/>
    </xf>
    <xf numFmtId="0" fontId="43" fillId="0" borderId="48" xfId="1309" applyFont="1" applyBorder="1" applyAlignment="1">
      <alignment vertical="center" wrapText="1"/>
    </xf>
    <xf numFmtId="0" fontId="43" fillId="0" borderId="48" xfId="1309" applyFont="1" applyBorder="1" applyAlignment="1">
      <alignment horizontal="right" vertical="center" readingOrder="1"/>
    </xf>
    <xf numFmtId="0" fontId="12" fillId="0" borderId="0" xfId="0" applyFont="1" applyBorder="1" applyAlignment="1" applyProtection="1">
      <alignment horizontal="left"/>
      <protection hidden="1"/>
    </xf>
    <xf numFmtId="0" fontId="12" fillId="0" borderId="0" xfId="0" applyFont="1" applyBorder="1" applyAlignment="1" applyProtection="1">
      <protection hidden="1"/>
    </xf>
    <xf numFmtId="0" fontId="43" fillId="0" borderId="48" xfId="1309" applyFont="1" applyBorder="1" applyAlignment="1">
      <alignment horizontal="left" vertical="center" wrapText="1" readingOrder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44" fillId="10" borderId="44" xfId="1309" applyFont="1" applyFill="1" applyBorder="1"/>
    <xf numFmtId="0" fontId="44" fillId="10" borderId="48" xfId="1309" applyFont="1" applyFill="1" applyBorder="1" applyAlignment="1">
      <alignment horizontal="right" vertical="center" wrapText="1" indent="1" readingOrder="1"/>
    </xf>
    <xf numFmtId="0" fontId="45" fillId="0" borderId="0" xfId="0" applyFont="1" applyProtection="1">
      <protection hidden="1"/>
    </xf>
    <xf numFmtId="0" fontId="12" fillId="0" borderId="0" xfId="0" applyFont="1" applyBorder="1" applyProtection="1">
      <protection locked="0"/>
    </xf>
    <xf numFmtId="0" fontId="43" fillId="0" borderId="0" xfId="610" applyFont="1" applyAlignment="1">
      <alignment horizontal="left" vertical="center" readingOrder="1"/>
    </xf>
    <xf numFmtId="9" fontId="43" fillId="0" borderId="48" xfId="1309" applyNumberFormat="1" applyFont="1" applyBorder="1" applyAlignment="1">
      <alignment horizontal="right" indent="1" readingOrder="1"/>
    </xf>
    <xf numFmtId="0" fontId="12" fillId="0" borderId="0" xfId="0" applyFont="1" applyProtection="1">
      <protection locked="0"/>
    </xf>
    <xf numFmtId="0" fontId="42" fillId="4" borderId="5" xfId="0" applyFont="1" applyFill="1" applyBorder="1" applyAlignment="1" applyProtection="1">
      <alignment horizontal="center"/>
      <protection hidden="1"/>
    </xf>
    <xf numFmtId="0" fontId="42" fillId="4" borderId="41" xfId="0" applyFont="1" applyFill="1" applyBorder="1" applyAlignment="1" applyProtection="1">
      <alignment horizontal="center"/>
      <protection hidden="1"/>
    </xf>
    <xf numFmtId="0" fontId="42" fillId="4" borderId="6" xfId="0" applyFont="1" applyFill="1" applyBorder="1" applyAlignment="1" applyProtection="1">
      <alignment horizontal="center"/>
      <protection hidden="1"/>
    </xf>
    <xf numFmtId="44" fontId="12" fillId="0" borderId="7" xfId="1" applyFont="1" applyBorder="1" applyAlignment="1" applyProtection="1">
      <alignment vertical="center"/>
      <protection hidden="1"/>
    </xf>
    <xf numFmtId="44" fontId="12" fillId="0" borderId="8" xfId="1" applyFont="1" applyBorder="1" applyAlignment="1" applyProtection="1">
      <alignment vertical="center"/>
      <protection hidden="1"/>
    </xf>
    <xf numFmtId="44" fontId="12" fillId="0" borderId="3" xfId="1" applyFont="1" applyBorder="1" applyAlignment="1" applyProtection="1">
      <alignment vertical="center"/>
      <protection hidden="1"/>
    </xf>
    <xf numFmtId="44" fontId="12" fillId="0" borderId="39" xfId="1" applyFont="1" applyBorder="1" applyAlignment="1" applyProtection="1">
      <alignment vertical="center"/>
      <protection hidden="1"/>
    </xf>
    <xf numFmtId="0" fontId="43" fillId="0" borderId="48" xfId="1309" applyFont="1" applyBorder="1" applyAlignment="1">
      <alignment horizontal="right" indent="1" readingOrder="1"/>
    </xf>
    <xf numFmtId="44" fontId="12" fillId="0" borderId="9" xfId="1" applyFont="1" applyBorder="1" applyAlignment="1" applyProtection="1">
      <alignment vertical="center"/>
      <protection hidden="1"/>
    </xf>
    <xf numFmtId="44" fontId="12" fillId="0" borderId="11" xfId="1" applyFont="1" applyBorder="1" applyAlignment="1" applyProtection="1">
      <alignment vertical="center"/>
      <protection hidden="1"/>
    </xf>
    <xf numFmtId="44" fontId="12" fillId="0" borderId="10" xfId="1" applyFont="1" applyBorder="1" applyAlignment="1" applyProtection="1">
      <alignment vertical="center"/>
      <protection hidden="1"/>
    </xf>
    <xf numFmtId="44" fontId="12" fillId="0" borderId="40" xfId="1" applyFont="1" applyBorder="1" applyAlignment="1" applyProtection="1">
      <alignment vertical="center"/>
      <protection hidden="1"/>
    </xf>
    <xf numFmtId="44" fontId="12" fillId="0" borderId="0" xfId="1" applyFont="1" applyFill="1" applyBorder="1" applyAlignment="1" applyProtection="1">
      <alignment vertical="center"/>
      <protection hidden="1"/>
    </xf>
    <xf numFmtId="0" fontId="12" fillId="0" borderId="0" xfId="0" applyFont="1" applyAlignment="1" applyProtection="1">
      <alignment horizontal="right"/>
      <protection hidden="1"/>
    </xf>
    <xf numFmtId="0" fontId="13" fillId="0" borderId="0" xfId="0" applyFont="1" applyAlignment="1" applyProtection="1">
      <alignment horizontal="center"/>
    </xf>
    <xf numFmtId="0" fontId="12" fillId="0" borderId="0" xfId="0" applyFont="1" applyFill="1" applyBorder="1" applyProtection="1">
      <protection hidden="1"/>
    </xf>
    <xf numFmtId="0" fontId="12" fillId="0" borderId="0" xfId="0" applyFont="1" applyAlignment="1" applyProtection="1">
      <alignment vertical="center"/>
    </xf>
    <xf numFmtId="0" fontId="43" fillId="0" borderId="51" xfId="1309" applyFont="1" applyBorder="1" applyAlignment="1">
      <alignment vertical="center" wrapText="1"/>
    </xf>
    <xf numFmtId="44" fontId="46" fillId="0" borderId="3" xfId="0" applyNumberFormat="1" applyFont="1" applyFill="1" applyBorder="1" applyAlignment="1" applyProtection="1">
      <alignment vertical="center"/>
      <protection hidden="1"/>
    </xf>
    <xf numFmtId="44" fontId="46" fillId="0" borderId="15" xfId="0" applyNumberFormat="1" applyFont="1" applyBorder="1" applyAlignment="1" applyProtection="1">
      <alignment vertical="center"/>
      <protection hidden="1"/>
    </xf>
    <xf numFmtId="44" fontId="46" fillId="0" borderId="3" xfId="0" applyNumberFormat="1" applyFont="1" applyBorder="1" applyAlignment="1" applyProtection="1">
      <alignment vertical="center"/>
      <protection hidden="1"/>
    </xf>
    <xf numFmtId="0" fontId="43" fillId="0" borderId="51" xfId="610" applyFont="1" applyBorder="1" applyAlignment="1">
      <alignment horizontal="left" vertical="center" readingOrder="1"/>
    </xf>
    <xf numFmtId="9" fontId="12" fillId="0" borderId="0" xfId="0" applyNumberFormat="1" applyFont="1" applyFill="1" applyBorder="1" applyAlignment="1" applyProtection="1">
      <alignment horizontal="center" vertical="center"/>
      <protection hidden="1"/>
    </xf>
    <xf numFmtId="44" fontId="46" fillId="0" borderId="16" xfId="0" applyNumberFormat="1" applyFont="1" applyFill="1" applyBorder="1" applyAlignment="1" applyProtection="1">
      <alignment vertical="center"/>
      <protection hidden="1"/>
    </xf>
    <xf numFmtId="44" fontId="46" fillId="0" borderId="1" xfId="0" applyNumberFormat="1" applyFont="1" applyFill="1" applyBorder="1" applyAlignment="1" applyProtection="1">
      <alignment vertical="center"/>
      <protection hidden="1"/>
    </xf>
    <xf numFmtId="44" fontId="46" fillId="0" borderId="0" xfId="0" applyNumberFormat="1" applyFont="1" applyFill="1" applyBorder="1" applyAlignment="1" applyProtection="1">
      <alignment vertical="center"/>
      <protection hidden="1"/>
    </xf>
    <xf numFmtId="44" fontId="46" fillId="0" borderId="1" xfId="0" applyNumberFormat="1" applyFont="1" applyBorder="1" applyAlignment="1" applyProtection="1">
      <alignment vertical="center"/>
      <protection hidden="1"/>
    </xf>
    <xf numFmtId="44" fontId="46" fillId="0" borderId="17" xfId="0" applyNumberFormat="1" applyFont="1" applyBorder="1" applyAlignment="1" applyProtection="1">
      <alignment vertical="center"/>
      <protection hidden="1"/>
    </xf>
    <xf numFmtId="44" fontId="46" fillId="0" borderId="18" xfId="0" applyNumberFormat="1" applyFont="1" applyBorder="1" applyAlignment="1" applyProtection="1">
      <alignment vertical="center"/>
      <protection hidden="1"/>
    </xf>
    <xf numFmtId="44" fontId="47" fillId="0" borderId="3" xfId="0" applyNumberFormat="1" applyFont="1" applyFill="1" applyBorder="1" applyAlignment="1" applyProtection="1">
      <alignment vertical="center"/>
      <protection hidden="1"/>
    </xf>
    <xf numFmtId="44" fontId="47" fillId="0" borderId="15" xfId="0" applyNumberFormat="1" applyFont="1" applyFill="1" applyBorder="1" applyAlignment="1" applyProtection="1">
      <alignment vertical="center"/>
      <protection hidden="1"/>
    </xf>
    <xf numFmtId="44" fontId="47" fillId="0" borderId="8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</xf>
    <xf numFmtId="44" fontId="47" fillId="0" borderId="0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horizontal="center" vertical="center" wrapText="1" shrinkToFit="1"/>
      <protection hidden="1"/>
    </xf>
    <xf numFmtId="44" fontId="46" fillId="0" borderId="18" xfId="0" applyNumberFormat="1" applyFont="1" applyFill="1" applyBorder="1" applyAlignment="1" applyProtection="1">
      <alignment vertical="center"/>
      <protection hidden="1"/>
    </xf>
    <xf numFmtId="44" fontId="42" fillId="47" borderId="12" xfId="0" applyNumberFormat="1" applyFont="1" applyFill="1" applyBorder="1" applyAlignment="1" applyProtection="1">
      <alignment vertical="center"/>
      <protection hidden="1"/>
    </xf>
    <xf numFmtId="44" fontId="42" fillId="47" borderId="14" xfId="0" applyNumberFormat="1" applyFont="1" applyFill="1" applyBorder="1" applyAlignment="1" applyProtection="1">
      <alignment vertical="center"/>
      <protection hidden="1"/>
    </xf>
    <xf numFmtId="44" fontId="42" fillId="47" borderId="13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/>
    </xf>
    <xf numFmtId="0" fontId="44" fillId="10" borderId="48" xfId="1309" applyFont="1" applyFill="1" applyBorder="1" applyAlignment="1">
      <alignment vertical="center" wrapText="1"/>
    </xf>
    <xf numFmtId="44" fontId="46" fillId="0" borderId="15" xfId="0" applyNumberFormat="1" applyFont="1" applyFill="1" applyBorder="1" applyAlignment="1" applyProtection="1">
      <alignment vertical="center"/>
      <protection hidden="1"/>
    </xf>
    <xf numFmtId="0" fontId="43" fillId="0" borderId="48" xfId="1309" applyFont="1" applyFill="1" applyBorder="1" applyAlignment="1">
      <alignment vertical="center" wrapText="1"/>
    </xf>
    <xf numFmtId="44" fontId="46" fillId="0" borderId="17" xfId="0" applyNumberFormat="1" applyFont="1" applyFill="1" applyBorder="1" applyAlignment="1" applyProtection="1">
      <alignment vertical="center"/>
      <protection hidden="1"/>
    </xf>
    <xf numFmtId="44" fontId="47" fillId="49" borderId="3" xfId="0" applyNumberFormat="1" applyFont="1" applyFill="1" applyBorder="1" applyAlignment="1" applyProtection="1">
      <alignment vertical="center"/>
      <protection hidden="1"/>
    </xf>
    <xf numFmtId="44" fontId="47" fillId="49" borderId="15" xfId="0" applyNumberFormat="1" applyFont="1" applyFill="1" applyBorder="1" applyAlignment="1" applyProtection="1">
      <alignment vertical="center"/>
      <protection hidden="1"/>
    </xf>
    <xf numFmtId="44" fontId="47" fillId="49" borderId="8" xfId="0" applyNumberFormat="1" applyFont="1" applyFill="1" applyBorder="1" applyAlignment="1" applyProtection="1">
      <alignment vertical="center"/>
      <protection hidden="1"/>
    </xf>
    <xf numFmtId="9" fontId="43" fillId="0" borderId="48" xfId="1309" applyNumberFormat="1" applyFont="1" applyBorder="1" applyAlignment="1">
      <alignment horizontal="right" vertical="center" wrapText="1" indent="1" readingOrder="1"/>
    </xf>
    <xf numFmtId="44" fontId="47" fillId="12" borderId="17" xfId="0" applyNumberFormat="1" applyFont="1" applyFill="1" applyBorder="1" applyAlignment="1" applyProtection="1">
      <alignment vertical="center"/>
      <protection hidden="1"/>
    </xf>
    <xf numFmtId="44" fontId="47" fillId="12" borderId="18" xfId="0" applyNumberFormat="1" applyFont="1" applyFill="1" applyBorder="1" applyAlignment="1" applyProtection="1">
      <alignment vertical="center"/>
      <protection hidden="1"/>
    </xf>
    <xf numFmtId="44" fontId="47" fillId="12" borderId="19" xfId="0" applyNumberFormat="1" applyFont="1" applyFill="1" applyBorder="1" applyAlignment="1" applyProtection="1">
      <alignment vertical="center"/>
      <protection hidden="1"/>
    </xf>
    <xf numFmtId="44" fontId="42" fillId="47" borderId="2" xfId="0" applyNumberFormat="1" applyFont="1" applyFill="1" applyBorder="1" applyAlignment="1" applyProtection="1">
      <alignment vertical="center"/>
      <protection hidden="1"/>
    </xf>
    <xf numFmtId="0" fontId="12" fillId="0" borderId="0" xfId="0" applyFont="1" applyFill="1" applyBorder="1" applyProtection="1"/>
    <xf numFmtId="0" fontId="43" fillId="0" borderId="48" xfId="1309" applyFont="1" applyBorder="1" applyAlignment="1">
      <alignment horizontal="right" vertical="center" wrapText="1" indent="1" readingOrder="1"/>
    </xf>
    <xf numFmtId="0" fontId="43" fillId="0" borderId="45" xfId="1309" applyFont="1" applyBorder="1" applyAlignment="1">
      <alignment vertical="center" wrapText="1"/>
    </xf>
    <xf numFmtId="0" fontId="43" fillId="0" borderId="43" xfId="1309" applyFont="1" applyBorder="1" applyAlignment="1">
      <alignment horizontal="right" vertical="center" wrapText="1" indent="1" readingOrder="1"/>
    </xf>
    <xf numFmtId="0" fontId="43" fillId="0" borderId="45" xfId="1309" applyFont="1" applyBorder="1" applyAlignment="1">
      <alignment horizontal="right" vertical="center" wrapText="1" indent="1" readingOrder="1"/>
    </xf>
    <xf numFmtId="0" fontId="43" fillId="0" borderId="44" xfId="1309" applyFont="1" applyBorder="1" applyAlignment="1">
      <alignment horizontal="right" vertical="center" wrapText="1" indent="1" readingOrder="1"/>
    </xf>
    <xf numFmtId="0" fontId="43" fillId="0" borderId="48" xfId="1309" applyFont="1" applyBorder="1" applyAlignment="1">
      <alignment horizontal="right" vertical="center" indent="1" readingOrder="1"/>
    </xf>
    <xf numFmtId="0" fontId="12" fillId="0" borderId="0" xfId="0" applyFont="1" applyFill="1" applyProtection="1"/>
    <xf numFmtId="0" fontId="43" fillId="0" borderId="77" xfId="1309" applyFont="1" applyBorder="1" applyAlignment="1">
      <alignment vertical="center" wrapText="1"/>
    </xf>
    <xf numFmtId="0" fontId="43" fillId="0" borderId="77" xfId="1309" applyFont="1" applyBorder="1" applyAlignment="1">
      <alignment horizontal="right" indent="1" readingOrder="1"/>
    </xf>
    <xf numFmtId="0" fontId="12" fillId="0" borderId="0" xfId="0" applyFont="1" applyBorder="1" applyAlignment="1" applyProtection="1"/>
    <xf numFmtId="0" fontId="44" fillId="10" borderId="77" xfId="1309" applyFont="1" applyFill="1" applyBorder="1" applyAlignment="1">
      <alignment vertical="center" wrapText="1"/>
    </xf>
    <xf numFmtId="0" fontId="44" fillId="10" borderId="77" xfId="1309" applyFont="1" applyFill="1" applyBorder="1" applyAlignment="1">
      <alignment horizontal="right" vertical="center" wrapText="1" indent="1" readingOrder="1"/>
    </xf>
    <xf numFmtId="0" fontId="12" fillId="0" borderId="0" xfId="0" applyFont="1" applyAlignment="1" applyProtection="1"/>
    <xf numFmtId="9" fontId="43" fillId="0" borderId="77" xfId="1309" applyNumberFormat="1" applyFont="1" applyBorder="1" applyAlignment="1">
      <alignment horizontal="right" indent="1" readingOrder="1"/>
    </xf>
    <xf numFmtId="0" fontId="43" fillId="0" borderId="78" xfId="1309" applyFont="1" applyBorder="1" applyAlignment="1">
      <alignment vertical="center" wrapText="1"/>
    </xf>
    <xf numFmtId="9" fontId="43" fillId="0" borderId="78" xfId="1309" applyNumberFormat="1" applyFont="1" applyBorder="1" applyAlignment="1">
      <alignment horizontal="right" vertical="center" wrapText="1" indent="1" readingOrder="1"/>
    </xf>
    <xf numFmtId="0" fontId="43" fillId="0" borderId="0" xfId="0" applyFont="1" applyBorder="1" applyAlignment="1" applyProtection="1">
      <alignment horizontal="right"/>
      <protection hidden="1"/>
    </xf>
    <xf numFmtId="0" fontId="54" fillId="0" borderId="0" xfId="0" applyFont="1" applyAlignment="1" applyProtection="1">
      <alignment horizontal="center"/>
      <protection hidden="1"/>
    </xf>
    <xf numFmtId="44" fontId="57" fillId="8" borderId="73" xfId="1" applyFont="1" applyFill="1" applyBorder="1" applyAlignment="1" applyProtection="1">
      <alignment vertical="center"/>
      <protection hidden="1"/>
    </xf>
    <xf numFmtId="44" fontId="57" fillId="8" borderId="74" xfId="1" applyFont="1" applyFill="1" applyBorder="1" applyAlignment="1" applyProtection="1">
      <alignment vertical="center"/>
      <protection hidden="1"/>
    </xf>
    <xf numFmtId="44" fontId="57" fillId="8" borderId="75" xfId="1" applyFont="1" applyFill="1" applyBorder="1" applyAlignment="1" applyProtection="1">
      <alignment vertical="center"/>
      <protection hidden="1"/>
    </xf>
    <xf numFmtId="44" fontId="57" fillId="8" borderId="76" xfId="1" applyFont="1" applyFill="1" applyBorder="1" applyAlignment="1" applyProtection="1">
      <alignment vertical="center"/>
      <protection hidden="1"/>
    </xf>
    <xf numFmtId="166" fontId="59" fillId="0" borderId="38" xfId="0" applyNumberFormat="1" applyFont="1" applyFill="1" applyBorder="1" applyAlignment="1" applyProtection="1">
      <alignment vertical="center"/>
      <protection hidden="1"/>
    </xf>
    <xf numFmtId="166" fontId="59" fillId="0" borderId="63" xfId="0" applyNumberFormat="1" applyFont="1" applyFill="1" applyBorder="1" applyAlignment="1" applyProtection="1">
      <alignment vertical="center"/>
      <protection hidden="1"/>
    </xf>
    <xf numFmtId="44" fontId="59" fillId="0" borderId="38" xfId="0" applyNumberFormat="1" applyFont="1" applyFill="1" applyBorder="1" applyAlignment="1" applyProtection="1">
      <alignment vertical="center"/>
      <protection hidden="1"/>
    </xf>
    <xf numFmtId="44" fontId="59" fillId="0" borderId="63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56" fillId="4" borderId="32" xfId="0" applyFont="1" applyFill="1" applyBorder="1" applyAlignment="1" applyProtection="1">
      <alignment horizontal="center"/>
      <protection hidden="1"/>
    </xf>
    <xf numFmtId="0" fontId="56" fillId="4" borderId="33" xfId="0" applyFont="1" applyFill="1" applyBorder="1" applyAlignment="1" applyProtection="1">
      <alignment horizontal="center"/>
      <protection hidden="1"/>
    </xf>
    <xf numFmtId="44" fontId="57" fillId="8" borderId="34" xfId="1" applyFont="1" applyFill="1" applyBorder="1" applyAlignment="1" applyProtection="1">
      <alignment vertical="center"/>
      <protection hidden="1"/>
    </xf>
    <xf numFmtId="44" fontId="57" fillId="8" borderId="8" xfId="1" applyFont="1" applyFill="1" applyBorder="1" applyAlignment="1" applyProtection="1">
      <alignment vertical="center"/>
      <protection hidden="1"/>
    </xf>
    <xf numFmtId="44" fontId="57" fillId="8" borderId="35" xfId="1" applyFont="1" applyFill="1" applyBorder="1" applyAlignment="1" applyProtection="1">
      <alignment vertical="center"/>
      <protection hidden="1"/>
    </xf>
    <xf numFmtId="44" fontId="57" fillId="8" borderId="65" xfId="1" applyFont="1" applyFill="1" applyBorder="1" applyAlignment="1" applyProtection="1">
      <alignment vertical="center"/>
      <protection hidden="1"/>
    </xf>
    <xf numFmtId="44" fontId="57" fillId="8" borderId="66" xfId="1" applyFont="1" applyFill="1" applyBorder="1" applyAlignment="1" applyProtection="1">
      <alignment vertical="center"/>
      <protection hidden="1"/>
    </xf>
    <xf numFmtId="44" fontId="57" fillId="8" borderId="67" xfId="1" applyFont="1" applyFill="1" applyBorder="1" applyAlignment="1" applyProtection="1">
      <alignment vertical="center"/>
      <protection hidden="1"/>
    </xf>
    <xf numFmtId="44" fontId="59" fillId="0" borderId="0" xfId="0" applyNumberFormat="1" applyFont="1" applyFill="1" applyBorder="1" applyAlignment="1" applyProtection="1">
      <alignment vertical="center"/>
      <protection hidden="1"/>
    </xf>
    <xf numFmtId="44" fontId="57" fillId="7" borderId="34" xfId="1" applyFont="1" applyFill="1" applyBorder="1" applyAlignment="1" applyProtection="1">
      <alignment vertical="center"/>
      <protection hidden="1"/>
    </xf>
    <xf numFmtId="44" fontId="57" fillId="7" borderId="8" xfId="1" applyFont="1" applyFill="1" applyBorder="1" applyAlignment="1" applyProtection="1">
      <alignment vertical="center"/>
      <protection hidden="1"/>
    </xf>
    <xf numFmtId="44" fontId="57" fillId="7" borderId="36" xfId="1" applyFont="1" applyFill="1" applyBorder="1" applyAlignment="1" applyProtection="1">
      <alignment vertical="center"/>
      <protection hidden="1"/>
    </xf>
    <xf numFmtId="44" fontId="57" fillId="7" borderId="11" xfId="1" applyFont="1" applyFill="1" applyBorder="1" applyAlignment="1" applyProtection="1">
      <alignment vertical="center"/>
      <protection hidden="1"/>
    </xf>
    <xf numFmtId="0" fontId="55" fillId="6" borderId="31" xfId="0" applyFont="1" applyFill="1" applyBorder="1" applyAlignment="1" applyProtection="1">
      <alignment horizontal="center"/>
      <protection hidden="1"/>
    </xf>
    <xf numFmtId="44" fontId="57" fillId="15" borderId="70" xfId="0" applyNumberFormat="1" applyFont="1" applyFill="1" applyBorder="1" applyAlignment="1" applyProtection="1">
      <alignment vertical="center"/>
      <protection hidden="1"/>
    </xf>
    <xf numFmtId="44" fontId="57" fillId="15" borderId="65" xfId="0" applyNumberFormat="1" applyFont="1" applyFill="1" applyBorder="1" applyAlignment="1" applyProtection="1">
      <alignment vertical="center"/>
      <protection hidden="1"/>
    </xf>
    <xf numFmtId="44" fontId="57" fillId="7" borderId="66" xfId="1" applyFont="1" applyFill="1" applyBorder="1" applyAlignment="1" applyProtection="1">
      <alignment vertical="center"/>
      <protection hidden="1"/>
    </xf>
    <xf numFmtId="44" fontId="57" fillId="14" borderId="70" xfId="0" applyNumberFormat="1" applyFont="1" applyFill="1" applyBorder="1" applyAlignment="1" applyProtection="1">
      <alignment vertical="center"/>
      <protection hidden="1"/>
    </xf>
    <xf numFmtId="44" fontId="57" fillId="14" borderId="65" xfId="0" applyNumberFormat="1" applyFont="1" applyFill="1" applyBorder="1" applyAlignment="1" applyProtection="1">
      <alignment vertical="center"/>
      <protection hidden="1"/>
    </xf>
    <xf numFmtId="0" fontId="43" fillId="0" borderId="0" xfId="0" applyFont="1" applyProtection="1">
      <protection hidden="1"/>
    </xf>
    <xf numFmtId="0" fontId="43" fillId="0" borderId="0" xfId="0" applyFont="1" applyFill="1" applyProtection="1">
      <protection hidden="1"/>
    </xf>
    <xf numFmtId="0" fontId="43" fillId="0" borderId="0" xfId="0" applyFont="1" applyProtection="1"/>
    <xf numFmtId="0" fontId="44" fillId="0" borderId="0" xfId="0" applyFont="1" applyFill="1" applyAlignment="1" applyProtection="1">
      <alignment horizontal="center"/>
      <protection hidden="1"/>
    </xf>
    <xf numFmtId="0" fontId="44" fillId="0" borderId="0" xfId="0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Border="1" applyProtection="1"/>
    <xf numFmtId="0" fontId="43" fillId="0" borderId="0" xfId="0" applyFont="1" applyBorder="1" applyProtection="1">
      <protection hidden="1"/>
    </xf>
    <xf numFmtId="0" fontId="43" fillId="0" borderId="0" xfId="0" applyFont="1" applyFill="1" applyBorder="1" applyAlignment="1" applyProtection="1">
      <alignment horizontal="center" vertical="center" wrapText="1"/>
      <protection hidden="1"/>
    </xf>
    <xf numFmtId="0" fontId="43" fillId="0" borderId="0" xfId="0" applyFont="1" applyBorder="1" applyProtection="1">
      <protection locked="0"/>
    </xf>
    <xf numFmtId="0" fontId="62" fillId="0" borderId="0" xfId="0" applyFont="1" applyProtection="1">
      <protection hidden="1"/>
    </xf>
    <xf numFmtId="0" fontId="43" fillId="0" borderId="0" xfId="0" applyFont="1" applyProtection="1">
      <protection locked="0"/>
    </xf>
    <xf numFmtId="44" fontId="43" fillId="0" borderId="0" xfId="1" applyFont="1" applyFill="1" applyBorder="1" applyAlignment="1" applyProtection="1">
      <alignment vertical="center"/>
      <protection hidden="1"/>
    </xf>
    <xf numFmtId="0" fontId="44" fillId="0" borderId="0" xfId="0" applyFont="1" applyAlignment="1" applyProtection="1">
      <alignment horizontal="center"/>
    </xf>
    <xf numFmtId="0" fontId="43" fillId="0" borderId="0" xfId="0" applyFont="1" applyFill="1" applyBorder="1" applyProtection="1">
      <protection hidden="1"/>
    </xf>
    <xf numFmtId="0" fontId="43" fillId="0" borderId="0" xfId="0" applyFont="1" applyAlignment="1" applyProtection="1">
      <alignment vertical="center"/>
    </xf>
    <xf numFmtId="9" fontId="43" fillId="0" borderId="0" xfId="0" applyNumberFormat="1" applyFont="1" applyFill="1" applyBorder="1" applyAlignment="1" applyProtection="1">
      <alignment horizontal="center" vertical="center"/>
      <protection hidden="1"/>
    </xf>
    <xf numFmtId="44" fontId="64" fillId="0" borderId="0" xfId="0" applyNumberFormat="1" applyFont="1" applyFill="1" applyBorder="1" applyAlignment="1" applyProtection="1">
      <alignment vertical="center"/>
      <protection hidden="1"/>
    </xf>
    <xf numFmtId="44" fontId="64" fillId="0" borderId="0" xfId="0" applyNumberFormat="1" applyFont="1" applyBorder="1" applyAlignment="1" applyProtection="1">
      <alignment vertical="center"/>
      <protection hidden="1"/>
    </xf>
    <xf numFmtId="0" fontId="44" fillId="0" borderId="0" xfId="0" applyFont="1" applyAlignment="1" applyProtection="1">
      <alignment vertical="center"/>
    </xf>
    <xf numFmtId="44" fontId="65" fillId="0" borderId="0" xfId="0" applyNumberFormat="1" applyFont="1" applyFill="1" applyBorder="1" applyAlignment="1" applyProtection="1">
      <alignment vertical="center"/>
      <protection hidden="1"/>
    </xf>
    <xf numFmtId="0" fontId="43" fillId="0" borderId="0" xfId="0" applyFont="1" applyFill="1" applyBorder="1" applyAlignment="1" applyProtection="1">
      <alignment horizontal="center" vertical="center" wrapText="1" shrinkToFit="1"/>
      <protection hidden="1"/>
    </xf>
    <xf numFmtId="0" fontId="43" fillId="0" borderId="0" xfId="0" applyFont="1" applyBorder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protection hidden="1"/>
    </xf>
    <xf numFmtId="0" fontId="43" fillId="0" borderId="0" xfId="0" applyFont="1" applyFill="1" applyBorder="1" applyProtection="1"/>
    <xf numFmtId="44" fontId="64" fillId="3" borderId="0" xfId="0" applyNumberFormat="1" applyFont="1" applyFill="1" applyBorder="1" applyAlignment="1" applyProtection="1">
      <alignment vertical="center"/>
      <protection hidden="1"/>
    </xf>
    <xf numFmtId="44" fontId="65" fillId="3" borderId="0" xfId="0" applyNumberFormat="1" applyFont="1" applyFill="1" applyBorder="1" applyAlignment="1" applyProtection="1">
      <alignment vertical="center"/>
      <protection hidden="1"/>
    </xf>
    <xf numFmtId="44" fontId="61" fillId="3" borderId="0" xfId="0" applyNumberFormat="1" applyFont="1" applyFill="1" applyBorder="1" applyAlignment="1" applyProtection="1">
      <alignment vertical="center"/>
      <protection hidden="1"/>
    </xf>
    <xf numFmtId="0" fontId="43" fillId="0" borderId="0" xfId="0" applyFont="1" applyFill="1" applyProtection="1"/>
    <xf numFmtId="0" fontId="43" fillId="0" borderId="0" xfId="0" applyFont="1" applyAlignment="1" applyProtection="1">
      <alignment vertical="center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horizontal="right" vertical="center"/>
    </xf>
    <xf numFmtId="0" fontId="43" fillId="0" borderId="0" xfId="0" applyFont="1" applyBorder="1" applyAlignment="1" applyProtection="1">
      <alignment vertical="center"/>
      <protection hidden="1"/>
    </xf>
    <xf numFmtId="0" fontId="43" fillId="0" borderId="0" xfId="0" applyFont="1" applyBorder="1" applyAlignment="1" applyProtection="1">
      <alignment horizontal="left" vertical="center"/>
      <protection hidden="1"/>
    </xf>
    <xf numFmtId="164" fontId="43" fillId="0" borderId="0" xfId="0" applyNumberFormat="1" applyFont="1" applyAlignment="1" applyProtection="1">
      <alignment horizontal="left"/>
      <protection hidden="1"/>
    </xf>
    <xf numFmtId="0" fontId="63" fillId="51" borderId="0" xfId="0" applyFont="1" applyFill="1" applyBorder="1" applyAlignment="1" applyProtection="1">
      <alignment horizontal="center" vertical="center"/>
      <protection hidden="1"/>
    </xf>
    <xf numFmtId="164" fontId="63" fillId="51" borderId="0" xfId="0" applyNumberFormat="1" applyFont="1" applyFill="1" applyBorder="1" applyAlignment="1" applyProtection="1">
      <alignment horizontal="center" vertical="center"/>
      <protection hidden="1"/>
    </xf>
    <xf numFmtId="43" fontId="0" fillId="0" borderId="0" xfId="1311" applyFont="1"/>
    <xf numFmtId="0" fontId="43" fillId="0" borderId="0" xfId="623" applyFont="1" applyFill="1" applyBorder="1" applyAlignment="1">
      <alignment vertical="center" wrapText="1" readingOrder="1"/>
    </xf>
    <xf numFmtId="0" fontId="48" fillId="0" borderId="0" xfId="623" applyFont="1" applyFill="1" applyBorder="1" applyAlignment="1">
      <alignment horizontal="right" vertical="center" wrapText="1" indent="1" readingOrder="1"/>
    </xf>
    <xf numFmtId="0" fontId="49" fillId="0" borderId="0" xfId="624" applyFont="1" applyFill="1" applyBorder="1" applyAlignment="1">
      <alignment horizontal="right" vertical="center" wrapText="1" indent="1" readingOrder="1"/>
    </xf>
    <xf numFmtId="0" fontId="49" fillId="0" borderId="0" xfId="623" applyFont="1" applyFill="1" applyBorder="1" applyAlignment="1">
      <alignment vertical="center" wrapText="1"/>
    </xf>
    <xf numFmtId="0" fontId="43" fillId="0" borderId="0" xfId="1309" applyFont="1" applyFill="1" applyBorder="1" applyAlignment="1">
      <alignment vertical="center" wrapText="1"/>
    </xf>
    <xf numFmtId="0" fontId="49" fillId="0" borderId="0" xfId="623" applyFont="1" applyFill="1" applyBorder="1" applyAlignment="1">
      <alignment horizontal="right" vertical="center" wrapText="1" indent="1" readingOrder="1"/>
    </xf>
    <xf numFmtId="0" fontId="50" fillId="0" borderId="0" xfId="623" applyFont="1" applyFill="1" applyBorder="1" applyAlignment="1">
      <alignment horizontal="left" vertical="center" wrapText="1" readingOrder="1"/>
    </xf>
    <xf numFmtId="0" fontId="50" fillId="0" borderId="0" xfId="623" applyFont="1" applyFill="1" applyBorder="1" applyAlignment="1">
      <alignment horizontal="right" vertical="center" readingOrder="1"/>
    </xf>
    <xf numFmtId="0" fontId="51" fillId="0" borderId="0" xfId="623" applyFont="1" applyFill="1" applyBorder="1"/>
    <xf numFmtId="0" fontId="51" fillId="0" borderId="0" xfId="623" applyFont="1" applyFill="1" applyBorder="1" applyAlignment="1">
      <alignment horizontal="right" vertical="center" wrapText="1" indent="1" readingOrder="1"/>
    </xf>
    <xf numFmtId="0" fontId="51" fillId="0" borderId="0" xfId="623" applyFont="1" applyFill="1" applyBorder="1" applyAlignment="1">
      <alignment vertical="center" wrapText="1"/>
    </xf>
    <xf numFmtId="0" fontId="50" fillId="0" borderId="0" xfId="623" applyFont="1" applyFill="1" applyBorder="1" applyAlignment="1">
      <alignment horizontal="right" vertical="center" wrapText="1" indent="1" readingOrder="1"/>
    </xf>
    <xf numFmtId="0" fontId="50" fillId="0" borderId="0" xfId="1308" applyFont="1" applyFill="1" applyBorder="1" applyAlignment="1">
      <alignment horizontal="right" vertical="center" wrapText="1" indent="1" readingOrder="1"/>
    </xf>
    <xf numFmtId="0" fontId="49" fillId="0" borderId="0" xfId="623" applyFont="1" applyFill="1" applyBorder="1" applyAlignment="1">
      <alignment horizontal="right" vertical="center" wrapText="1"/>
    </xf>
    <xf numFmtId="0" fontId="43" fillId="0" borderId="0" xfId="1309" applyFont="1" applyFill="1" applyBorder="1" applyAlignment="1">
      <alignment horizontal="right" vertical="center" wrapText="1" indent="1" readingOrder="1"/>
    </xf>
    <xf numFmtId="0" fontId="43" fillId="0" borderId="0" xfId="1309" applyFont="1" applyFill="1" applyBorder="1" applyAlignment="1">
      <alignment vertical="center" wrapText="1" readingOrder="1"/>
    </xf>
    <xf numFmtId="0" fontId="43" fillId="0" borderId="0" xfId="1309" applyFont="1" applyFill="1" applyBorder="1" applyAlignment="1">
      <alignment horizontal="right" vertical="center" readingOrder="1"/>
    </xf>
    <xf numFmtId="0" fontId="43" fillId="0" borderId="0" xfId="1309" applyFont="1" applyFill="1" applyBorder="1" applyAlignment="1">
      <alignment horizontal="left" vertical="center" wrapText="1" readingOrder="1"/>
    </xf>
    <xf numFmtId="0" fontId="44" fillId="0" borderId="0" xfId="1309" applyFont="1" applyFill="1" applyBorder="1"/>
    <xf numFmtId="0" fontId="44" fillId="0" borderId="0" xfId="1309" applyFont="1" applyFill="1" applyBorder="1" applyAlignment="1">
      <alignment horizontal="right" vertical="center" wrapText="1" indent="1" readingOrder="1"/>
    </xf>
    <xf numFmtId="0" fontId="43" fillId="0" borderId="0" xfId="610" applyFont="1" applyFill="1" applyBorder="1" applyAlignment="1">
      <alignment horizontal="left" vertical="center" readingOrder="1"/>
    </xf>
    <xf numFmtId="9" fontId="43" fillId="0" borderId="0" xfId="1309" applyNumberFormat="1" applyFont="1" applyFill="1" applyBorder="1" applyAlignment="1">
      <alignment readingOrder="1"/>
    </xf>
    <xf numFmtId="9" fontId="43" fillId="0" borderId="0" xfId="1309" applyNumberFormat="1" applyFont="1" applyFill="1" applyBorder="1" applyAlignment="1">
      <alignment horizontal="right" readingOrder="1"/>
    </xf>
    <xf numFmtId="0" fontId="43" fillId="0" borderId="0" xfId="1309" applyFont="1" applyFill="1" applyBorder="1" applyAlignment="1">
      <alignment horizontal="right" readingOrder="1"/>
    </xf>
    <xf numFmtId="0" fontId="44" fillId="0" borderId="0" xfId="1309" applyFont="1" applyFill="1" applyBorder="1" applyAlignment="1">
      <alignment vertical="center" wrapText="1"/>
    </xf>
    <xf numFmtId="0" fontId="43" fillId="0" borderId="0" xfId="1309" applyFont="1" applyFill="1" applyBorder="1" applyAlignment="1">
      <alignment horizontal="right" indent="1" readingOrder="1"/>
    </xf>
    <xf numFmtId="0" fontId="43" fillId="0" borderId="0" xfId="1309" applyFont="1" applyFill="1" applyBorder="1" applyAlignment="1">
      <alignment horizontal="left" vertical="center" wrapText="1" indent="1"/>
    </xf>
    <xf numFmtId="0" fontId="48" fillId="0" borderId="0" xfId="1309" applyFont="1" applyFill="1" applyBorder="1" applyAlignment="1">
      <alignment horizontal="right" vertical="center" wrapText="1" indent="1" readingOrder="1"/>
    </xf>
    <xf numFmtId="0" fontId="49" fillId="0" borderId="0" xfId="1309" applyFont="1" applyFill="1" applyBorder="1" applyAlignment="1">
      <alignment vertical="center" wrapText="1"/>
    </xf>
    <xf numFmtId="0" fontId="49" fillId="0" borderId="0" xfId="1309" applyFont="1" applyFill="1" applyBorder="1" applyAlignment="1">
      <alignment horizontal="right" vertical="center" wrapText="1" indent="1" readingOrder="1"/>
    </xf>
    <xf numFmtId="0" fontId="50" fillId="0" borderId="0" xfId="1309" applyFont="1" applyFill="1" applyBorder="1" applyAlignment="1">
      <alignment horizontal="left" vertical="center" wrapText="1" readingOrder="1"/>
    </xf>
    <xf numFmtId="0" fontId="50" fillId="0" borderId="0" xfId="1309" applyFont="1" applyFill="1" applyBorder="1" applyAlignment="1">
      <alignment horizontal="right" vertical="center" readingOrder="1"/>
    </xf>
    <xf numFmtId="0" fontId="51" fillId="0" borderId="0" xfId="1309" applyFont="1" applyFill="1" applyBorder="1"/>
    <xf numFmtId="0" fontId="51" fillId="0" borderId="0" xfId="1309" applyFont="1" applyFill="1" applyBorder="1" applyAlignment="1">
      <alignment horizontal="right" vertical="center" wrapText="1" indent="1" readingOrder="1"/>
    </xf>
    <xf numFmtId="0" fontId="43" fillId="0" borderId="0" xfId="0" applyFont="1" applyFill="1" applyBorder="1" applyAlignment="1">
      <alignment horizontal="left" vertical="center" readingOrder="1"/>
    </xf>
    <xf numFmtId="9" fontId="43" fillId="0" borderId="0" xfId="1309" applyNumberFormat="1" applyFont="1" applyFill="1" applyBorder="1" applyAlignment="1">
      <alignment horizontal="right" indent="1" readingOrder="1"/>
    </xf>
    <xf numFmtId="0" fontId="43" fillId="0" borderId="0" xfId="1309" applyFont="1" applyFill="1" applyBorder="1" applyAlignment="1">
      <alignment horizontal="left" indent="16" readingOrder="1"/>
    </xf>
    <xf numFmtId="0" fontId="56" fillId="4" borderId="79" xfId="0" applyFont="1" applyFill="1" applyBorder="1" applyAlignment="1" applyProtection="1">
      <alignment horizontal="center"/>
      <protection hidden="1"/>
    </xf>
    <xf numFmtId="44" fontId="57" fillId="8" borderId="79" xfId="1" applyFont="1" applyFill="1" applyBorder="1" applyAlignment="1" applyProtection="1">
      <alignment vertical="center"/>
      <protection hidden="1"/>
    </xf>
    <xf numFmtId="166" fontId="59" fillId="0" borderId="79" xfId="0" applyNumberFormat="1" applyFont="1" applyFill="1" applyBorder="1" applyAlignment="1" applyProtection="1">
      <alignment vertical="center"/>
      <protection hidden="1"/>
    </xf>
    <xf numFmtId="44" fontId="59" fillId="0" borderId="79" xfId="0" applyNumberFormat="1" applyFont="1" applyFill="1" applyBorder="1" applyAlignment="1" applyProtection="1">
      <alignment vertical="center"/>
      <protection hidden="1"/>
    </xf>
    <xf numFmtId="44" fontId="60" fillId="51" borderId="79" xfId="0" applyNumberFormat="1" applyFont="1" applyFill="1" applyBorder="1" applyAlignment="1" applyProtection="1">
      <alignment vertical="center"/>
      <protection hidden="1"/>
    </xf>
    <xf numFmtId="0" fontId="56" fillId="5" borderId="79" xfId="0" applyFont="1" applyFill="1" applyBorder="1" applyAlignment="1" applyProtection="1">
      <alignment horizontal="center"/>
      <protection hidden="1"/>
    </xf>
    <xf numFmtId="44" fontId="57" fillId="7" borderId="79" xfId="1" applyFont="1" applyFill="1" applyBorder="1" applyAlignment="1" applyProtection="1">
      <alignment vertical="center"/>
      <protection hidden="1"/>
    </xf>
    <xf numFmtId="0" fontId="56" fillId="6" borderId="79" xfId="0" applyFont="1" applyFill="1" applyBorder="1" applyAlignment="1" applyProtection="1">
      <alignment horizontal="center"/>
      <protection hidden="1"/>
    </xf>
    <xf numFmtId="0" fontId="70" fillId="0" borderId="0" xfId="1309" applyFont="1" applyFill="1" applyBorder="1" applyAlignment="1">
      <alignment vertical="center" wrapText="1" readingOrder="1"/>
    </xf>
    <xf numFmtId="0" fontId="70" fillId="0" borderId="0" xfId="1309" applyFont="1" applyFill="1" applyBorder="1" applyAlignment="1">
      <alignment horizontal="right" vertical="center" wrapText="1" indent="1" readingOrder="1"/>
    </xf>
    <xf numFmtId="0" fontId="71" fillId="0" borderId="0" xfId="0" applyFont="1" applyFill="1" applyBorder="1" applyAlignment="1" applyProtection="1">
      <alignment vertical="center"/>
    </xf>
    <xf numFmtId="0" fontId="71" fillId="0" borderId="0" xfId="0" applyFont="1" applyFill="1" applyBorder="1" applyAlignment="1" applyProtection="1">
      <alignment vertical="center" wrapText="1"/>
    </xf>
    <xf numFmtId="0" fontId="44" fillId="0" borderId="0" xfId="0" applyFont="1" applyAlignment="1" applyProtection="1">
      <alignment horizontal="center"/>
      <protection hidden="1"/>
    </xf>
    <xf numFmtId="43" fontId="15" fillId="0" borderId="0" xfId="0" applyNumberFormat="1" applyFont="1" applyFill="1" applyBorder="1" applyProtection="1"/>
    <xf numFmtId="0" fontId="67" fillId="0" borderId="0" xfId="0" applyFont="1" applyFill="1" applyBorder="1" applyAlignment="1">
      <alignment horizontal="left" vertical="top" wrapText="1"/>
    </xf>
    <xf numFmtId="9" fontId="50" fillId="0" borderId="0" xfId="623" applyNumberFormat="1" applyFont="1" applyFill="1" applyBorder="1" applyAlignment="1">
      <alignment horizontal="right" vertical="center" wrapText="1" indent="1" readingOrder="1"/>
    </xf>
    <xf numFmtId="9" fontId="43" fillId="0" borderId="0" xfId="1309" applyNumberFormat="1" applyFont="1" applyFill="1" applyBorder="1" applyAlignment="1">
      <alignment horizontal="right" vertical="center" wrapText="1" indent="1" readingOrder="1"/>
    </xf>
    <xf numFmtId="9" fontId="43" fillId="0" borderId="0" xfId="1309" applyNumberFormat="1" applyFont="1" applyFill="1" applyBorder="1" applyAlignment="1">
      <alignment vertical="center" readingOrder="1"/>
    </xf>
    <xf numFmtId="0" fontId="43" fillId="0" borderId="0" xfId="0" applyFont="1" applyBorder="1" applyAlignment="1" applyProtection="1">
      <alignment horizontal="right" vertical="center"/>
    </xf>
    <xf numFmtId="9" fontId="43" fillId="0" borderId="0" xfId="1309" applyNumberFormat="1" applyFont="1" applyFill="1" applyBorder="1" applyAlignment="1">
      <alignment horizontal="right" vertical="center" indent="1" readingOrder="1"/>
    </xf>
    <xf numFmtId="0" fontId="43" fillId="0" borderId="0" xfId="1309" applyFont="1" applyFill="1" applyBorder="1" applyAlignment="1">
      <alignment horizontal="right" vertical="center" indent="1" readingOrder="1"/>
    </xf>
    <xf numFmtId="0" fontId="16" fillId="0" borderId="0" xfId="0" applyFont="1" applyFill="1" applyBorder="1" applyAlignment="1" applyProtection="1">
      <alignment horizontal="center"/>
      <protection hidden="1"/>
    </xf>
    <xf numFmtId="0" fontId="44" fillId="0" borderId="0" xfId="0" applyFont="1" applyFill="1" applyBorder="1" applyAlignment="1" applyProtection="1">
      <alignment horizontal="center"/>
      <protection hidden="1"/>
    </xf>
    <xf numFmtId="0" fontId="55" fillId="4" borderId="31" xfId="0" applyFont="1" applyFill="1" applyBorder="1" applyAlignment="1" applyProtection="1">
      <alignment horizontal="center"/>
      <protection hidden="1"/>
    </xf>
    <xf numFmtId="44" fontId="20" fillId="0" borderId="0" xfId="0" applyNumberFormat="1" applyFont="1" applyBorder="1" applyAlignment="1" applyProtection="1">
      <alignment horizontal="left" vertical="center"/>
      <protection hidden="1"/>
    </xf>
    <xf numFmtId="0" fontId="55" fillId="5" borderId="31" xfId="0" applyFont="1" applyFill="1" applyBorder="1" applyAlignment="1" applyProtection="1">
      <alignment horizontal="center"/>
      <protection hidden="1"/>
    </xf>
    <xf numFmtId="43" fontId="75" fillId="0" borderId="81" xfId="357" applyNumberFormat="1" applyFont="1" applyFill="1" applyBorder="1" applyAlignment="1">
      <alignment vertical="center"/>
    </xf>
    <xf numFmtId="0" fontId="17" fillId="3" borderId="0" xfId="0" applyFont="1" applyFill="1" applyProtection="1"/>
    <xf numFmtId="0" fontId="17" fillId="3" borderId="0" xfId="0" applyFont="1" applyFill="1" applyBorder="1" applyProtection="1"/>
    <xf numFmtId="0" fontId="74" fillId="3" borderId="0" xfId="0" applyFont="1" applyFill="1" applyAlignment="1" applyProtection="1">
      <protection hidden="1"/>
    </xf>
    <xf numFmtId="0" fontId="18" fillId="3" borderId="82" xfId="0" applyFont="1" applyFill="1" applyBorder="1" applyProtection="1"/>
    <xf numFmtId="0" fontId="17" fillId="3" borderId="83" xfId="0" applyFont="1" applyFill="1" applyBorder="1" applyProtection="1"/>
    <xf numFmtId="0" fontId="17" fillId="3" borderId="84" xfId="0" applyFont="1" applyFill="1" applyBorder="1" applyProtection="1"/>
    <xf numFmtId="0" fontId="17" fillId="3" borderId="85" xfId="0" applyFont="1" applyFill="1" applyBorder="1" applyProtection="1"/>
    <xf numFmtId="0" fontId="17" fillId="3" borderId="86" xfId="0" applyFont="1" applyFill="1" applyBorder="1" applyProtection="1"/>
    <xf numFmtId="0" fontId="17" fillId="3" borderId="0" xfId="0" applyFont="1" applyFill="1" applyBorder="1" applyAlignment="1" applyProtection="1"/>
    <xf numFmtId="0" fontId="12" fillId="3" borderId="0" xfId="0" applyFont="1" applyFill="1" applyBorder="1" applyProtection="1"/>
    <xf numFmtId="0" fontId="17" fillId="3" borderId="88" xfId="0" applyFont="1" applyFill="1" applyBorder="1" applyProtection="1"/>
    <xf numFmtId="0" fontId="17" fillId="3" borderId="89" xfId="0" applyFont="1" applyFill="1" applyBorder="1" applyProtection="1"/>
    <xf numFmtId="0" fontId="17" fillId="3" borderId="90" xfId="0" applyFont="1" applyFill="1" applyBorder="1" applyProtection="1"/>
    <xf numFmtId="0" fontId="61" fillId="53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right"/>
    </xf>
    <xf numFmtId="0" fontId="43" fillId="0" borderId="0" xfId="0" applyFont="1" applyBorder="1" applyAlignment="1" applyProtection="1">
      <protection hidden="1"/>
    </xf>
    <xf numFmtId="0" fontId="43" fillId="0" borderId="0" xfId="0" applyFont="1" applyBorder="1" applyAlignment="1" applyProtection="1">
      <alignment horizontal="left"/>
      <protection hidden="1"/>
    </xf>
    <xf numFmtId="0" fontId="63" fillId="0" borderId="0" xfId="0" applyFont="1" applyProtection="1"/>
    <xf numFmtId="44" fontId="65" fillId="52" borderId="0" xfId="0" applyNumberFormat="1" applyFont="1" applyFill="1" applyBorder="1" applyAlignment="1" applyProtection="1">
      <alignment vertical="center"/>
      <protection hidden="1"/>
    </xf>
    <xf numFmtId="44" fontId="44" fillId="3" borderId="0" xfId="0" applyNumberFormat="1" applyFont="1" applyFill="1" applyBorder="1" applyAlignment="1" applyProtection="1">
      <alignment vertical="center"/>
      <protection hidden="1"/>
    </xf>
    <xf numFmtId="0" fontId="44" fillId="0" borderId="0" xfId="0" applyFont="1" applyBorder="1" applyAlignment="1" applyProtection="1">
      <protection hidden="1"/>
    </xf>
    <xf numFmtId="0" fontId="43" fillId="0" borderId="0" xfId="0" applyFont="1" applyBorder="1" applyAlignment="1" applyProtection="1"/>
    <xf numFmtId="0" fontId="43" fillId="0" borderId="0" xfId="0" applyFont="1" applyAlignment="1" applyProtection="1"/>
    <xf numFmtId="0" fontId="43" fillId="0" borderId="0" xfId="0" applyFont="1" applyAlignment="1" applyProtection="1">
      <alignment horizontal="center"/>
    </xf>
    <xf numFmtId="0" fontId="43" fillId="0" borderId="0" xfId="0" applyFont="1" applyBorder="1" applyAlignment="1" applyProtection="1">
      <alignment vertical="center" wrapText="1"/>
    </xf>
    <xf numFmtId="0" fontId="62" fillId="0" borderId="0" xfId="0" applyFont="1" applyAlignment="1" applyProtection="1">
      <alignment vertical="center"/>
      <protection hidden="1"/>
    </xf>
    <xf numFmtId="0" fontId="60" fillId="53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Protection="1">
      <protection locked="0" hidden="1"/>
    </xf>
    <xf numFmtId="0" fontId="10" fillId="0" borderId="0" xfId="0" applyFont="1" applyProtection="1">
      <protection hidden="1"/>
    </xf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10" fillId="0" borderId="0" xfId="0" applyFont="1" applyBorder="1" applyAlignment="1" applyProtection="1">
      <protection hidden="1"/>
    </xf>
    <xf numFmtId="0" fontId="10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hidden="1"/>
    </xf>
    <xf numFmtId="164" fontId="10" fillId="0" borderId="0" xfId="0" applyNumberFormat="1" applyFont="1" applyBorder="1" applyAlignment="1" applyProtection="1">
      <alignment horizontal="center"/>
      <protection hidden="1"/>
    </xf>
    <xf numFmtId="44" fontId="61" fillId="47" borderId="0" xfId="0" applyNumberFormat="1" applyFont="1" applyFill="1" applyBorder="1" applyAlignment="1" applyProtection="1">
      <alignment vertical="center"/>
      <protection hidden="1"/>
    </xf>
    <xf numFmtId="44" fontId="65" fillId="49" borderId="0" xfId="0" applyNumberFormat="1" applyFont="1" applyFill="1" applyBorder="1" applyAlignment="1" applyProtection="1">
      <alignment vertical="center"/>
      <protection hidden="1"/>
    </xf>
    <xf numFmtId="44" fontId="65" fillId="12" borderId="0" xfId="0" applyNumberFormat="1" applyFont="1" applyFill="1" applyBorder="1" applyAlignment="1" applyProtection="1">
      <alignment vertical="center"/>
      <protection hidden="1"/>
    </xf>
    <xf numFmtId="44" fontId="64" fillId="0" borderId="0" xfId="0" applyNumberFormat="1" applyFont="1" applyBorder="1" applyAlignment="1" applyProtection="1">
      <alignment vertical="center" wrapText="1"/>
      <protection hidden="1"/>
    </xf>
    <xf numFmtId="44" fontId="65" fillId="48" borderId="0" xfId="0" applyNumberFormat="1" applyFont="1" applyFill="1" applyBorder="1" applyAlignment="1" applyProtection="1">
      <alignment vertical="center"/>
      <protection hidden="1"/>
    </xf>
    <xf numFmtId="44" fontId="65" fillId="13" borderId="0" xfId="0" applyNumberFormat="1" applyFont="1" applyFill="1" applyBorder="1" applyAlignment="1" applyProtection="1">
      <alignment vertical="center"/>
      <protection hidden="1"/>
    </xf>
    <xf numFmtId="44" fontId="65" fillId="50" borderId="0" xfId="0" applyNumberFormat="1" applyFont="1" applyFill="1" applyBorder="1" applyAlignment="1" applyProtection="1">
      <alignment vertical="center"/>
      <protection hidden="1"/>
    </xf>
    <xf numFmtId="44" fontId="65" fillId="11" borderId="0" xfId="0" applyNumberFormat="1" applyFont="1" applyFill="1" applyBorder="1" applyAlignment="1" applyProtection="1">
      <alignment vertical="center"/>
      <protection hidden="1"/>
    </xf>
    <xf numFmtId="0" fontId="61" fillId="54" borderId="0" xfId="0" applyFont="1" applyFill="1" applyBorder="1" applyAlignment="1" applyProtection="1">
      <alignment horizontal="left" vertical="center"/>
      <protection hidden="1"/>
    </xf>
    <xf numFmtId="0" fontId="61" fillId="54" borderId="0" xfId="0" applyFont="1" applyFill="1" applyBorder="1" applyAlignment="1" applyProtection="1">
      <alignment horizontal="center" vertical="center"/>
      <protection hidden="1"/>
    </xf>
    <xf numFmtId="44" fontId="43" fillId="0" borderId="91" xfId="1" applyFont="1" applyBorder="1" applyAlignment="1" applyProtection="1">
      <alignment vertical="center"/>
      <protection hidden="1"/>
    </xf>
    <xf numFmtId="44" fontId="43" fillId="0" borderId="92" xfId="1" applyFont="1" applyBorder="1" applyAlignment="1" applyProtection="1">
      <alignment vertical="center"/>
      <protection hidden="1"/>
    </xf>
    <xf numFmtId="49" fontId="43" fillId="0" borderId="92" xfId="1" applyNumberFormat="1" applyFont="1" applyBorder="1" applyAlignment="1" applyProtection="1">
      <alignment horizontal="center" vertical="center"/>
      <protection hidden="1"/>
    </xf>
    <xf numFmtId="44" fontId="43" fillId="0" borderId="93" xfId="1" applyFont="1" applyBorder="1" applyAlignment="1" applyProtection="1">
      <alignment vertical="center"/>
      <protection hidden="1"/>
    </xf>
    <xf numFmtId="44" fontId="43" fillId="0" borderId="94" xfId="1" applyFont="1" applyBorder="1" applyAlignment="1" applyProtection="1">
      <alignment vertical="center"/>
      <protection hidden="1"/>
    </xf>
    <xf numFmtId="44" fontId="43" fillId="0" borderId="95" xfId="1" applyFont="1" applyBorder="1" applyAlignment="1" applyProtection="1">
      <alignment vertical="center"/>
      <protection hidden="1"/>
    </xf>
    <xf numFmtId="49" fontId="43" fillId="0" borderId="95" xfId="1" applyNumberFormat="1" applyFont="1" applyBorder="1" applyAlignment="1" applyProtection="1">
      <alignment horizontal="center" vertical="center"/>
      <protection hidden="1"/>
    </xf>
    <xf numFmtId="44" fontId="43" fillId="0" borderId="96" xfId="1" applyFont="1" applyBorder="1" applyAlignment="1" applyProtection="1">
      <alignment vertical="center"/>
      <protection hidden="1"/>
    </xf>
    <xf numFmtId="44" fontId="64" fillId="0" borderId="91" xfId="0" applyNumberFormat="1" applyFont="1" applyFill="1" applyBorder="1" applyAlignment="1" applyProtection="1">
      <alignment vertical="center"/>
      <protection hidden="1"/>
    </xf>
    <xf numFmtId="44" fontId="64" fillId="0" borderId="92" xfId="0" applyNumberFormat="1" applyFont="1" applyBorder="1" applyAlignment="1" applyProtection="1">
      <alignment vertical="center"/>
      <protection hidden="1"/>
    </xf>
    <xf numFmtId="44" fontId="64" fillId="0" borderId="93" xfId="0" applyNumberFormat="1" applyFont="1" applyBorder="1" applyAlignment="1" applyProtection="1">
      <alignment vertical="center"/>
      <protection hidden="1"/>
    </xf>
    <xf numFmtId="44" fontId="64" fillId="0" borderId="80" xfId="0" applyNumberFormat="1" applyFont="1" applyFill="1" applyBorder="1" applyAlignment="1" applyProtection="1">
      <alignment vertical="center"/>
      <protection hidden="1"/>
    </xf>
    <xf numFmtId="44" fontId="64" fillId="0" borderId="97" xfId="0" applyNumberFormat="1" applyFont="1" applyFill="1" applyBorder="1" applyAlignment="1" applyProtection="1">
      <alignment vertical="center"/>
      <protection hidden="1"/>
    </xf>
    <xf numFmtId="44" fontId="64" fillId="0" borderId="97" xfId="0" applyNumberFormat="1" applyFont="1" applyBorder="1" applyAlignment="1" applyProtection="1">
      <alignment vertical="center" wrapText="1"/>
      <protection hidden="1"/>
    </xf>
    <xf numFmtId="44" fontId="65" fillId="0" borderId="80" xfId="0" applyNumberFormat="1" applyFont="1" applyFill="1" applyBorder="1" applyAlignment="1" applyProtection="1">
      <alignment vertical="center"/>
      <protection hidden="1"/>
    </xf>
    <xf numFmtId="44" fontId="65" fillId="0" borderId="97" xfId="0" applyNumberFormat="1" applyFont="1" applyFill="1" applyBorder="1" applyAlignment="1" applyProtection="1">
      <alignment vertical="center"/>
      <protection hidden="1"/>
    </xf>
    <xf numFmtId="44" fontId="61" fillId="47" borderId="80" xfId="0" applyNumberFormat="1" applyFont="1" applyFill="1" applyBorder="1" applyAlignment="1" applyProtection="1">
      <alignment vertical="center"/>
      <protection hidden="1"/>
    </xf>
    <xf numFmtId="44" fontId="61" fillId="47" borderId="97" xfId="0" applyNumberFormat="1" applyFont="1" applyFill="1" applyBorder="1" applyAlignment="1" applyProtection="1">
      <alignment vertical="center"/>
      <protection hidden="1"/>
    </xf>
    <xf numFmtId="44" fontId="44" fillId="11" borderId="95" xfId="0" applyNumberFormat="1" applyFont="1" applyFill="1" applyBorder="1" applyAlignment="1" applyProtection="1">
      <alignment vertical="center"/>
      <protection hidden="1"/>
    </xf>
    <xf numFmtId="44" fontId="44" fillId="11" borderId="96" xfId="0" applyNumberFormat="1" applyFont="1" applyFill="1" applyBorder="1" applyAlignment="1" applyProtection="1">
      <alignment vertical="center"/>
      <protection hidden="1"/>
    </xf>
    <xf numFmtId="44" fontId="64" fillId="0" borderId="92" xfId="0" applyNumberFormat="1" applyFont="1" applyFill="1" applyBorder="1" applyAlignment="1" applyProtection="1">
      <alignment vertical="center"/>
      <protection hidden="1"/>
    </xf>
    <xf numFmtId="44" fontId="64" fillId="0" borderId="93" xfId="0" applyNumberFormat="1" applyFont="1" applyFill="1" applyBorder="1" applyAlignment="1" applyProtection="1">
      <alignment vertical="center"/>
      <protection hidden="1"/>
    </xf>
    <xf numFmtId="44" fontId="64" fillId="0" borderId="97" xfId="0" applyNumberFormat="1" applyFont="1" applyBorder="1" applyAlignment="1" applyProtection="1">
      <alignment horizontal="right" vertical="center" wrapText="1"/>
      <protection hidden="1"/>
    </xf>
    <xf numFmtId="44" fontId="65" fillId="50" borderId="80" xfId="0" applyNumberFormat="1" applyFont="1" applyFill="1" applyBorder="1" applyAlignment="1" applyProtection="1">
      <alignment vertical="center"/>
      <protection hidden="1"/>
    </xf>
    <xf numFmtId="44" fontId="65" fillId="50" borderId="97" xfId="0" applyNumberFormat="1" applyFont="1" applyFill="1" applyBorder="1" applyAlignment="1" applyProtection="1">
      <alignment vertical="center"/>
      <protection hidden="1"/>
    </xf>
    <xf numFmtId="44" fontId="65" fillId="11" borderId="80" xfId="0" applyNumberFormat="1" applyFont="1" applyFill="1" applyBorder="1" applyAlignment="1" applyProtection="1">
      <alignment vertical="center"/>
      <protection hidden="1"/>
    </xf>
    <xf numFmtId="44" fontId="65" fillId="11" borderId="97" xfId="0" applyNumberFormat="1" applyFont="1" applyFill="1" applyBorder="1" applyAlignment="1" applyProtection="1">
      <alignment vertical="center"/>
      <protection hidden="1"/>
    </xf>
    <xf numFmtId="44" fontId="65" fillId="48" borderId="80" xfId="0" applyNumberFormat="1" applyFont="1" applyFill="1" applyBorder="1" applyAlignment="1" applyProtection="1">
      <alignment vertical="center"/>
      <protection hidden="1"/>
    </xf>
    <xf numFmtId="44" fontId="65" fillId="48" borderId="97" xfId="0" applyNumberFormat="1" applyFont="1" applyFill="1" applyBorder="1" applyAlignment="1" applyProtection="1">
      <alignment vertical="center"/>
      <protection hidden="1"/>
    </xf>
    <xf numFmtId="44" fontId="65" fillId="13" borderId="80" xfId="0" applyNumberFormat="1" applyFont="1" applyFill="1" applyBorder="1" applyAlignment="1" applyProtection="1">
      <alignment vertical="center"/>
      <protection hidden="1"/>
    </xf>
    <xf numFmtId="44" fontId="65" fillId="13" borderId="97" xfId="0" applyNumberFormat="1" applyFont="1" applyFill="1" applyBorder="1" applyAlignment="1" applyProtection="1">
      <alignment vertical="center"/>
      <protection hidden="1"/>
    </xf>
    <xf numFmtId="44" fontId="64" fillId="0" borderId="97" xfId="0" applyNumberFormat="1" applyFont="1" applyBorder="1" applyAlignment="1" applyProtection="1">
      <alignment vertical="center"/>
      <protection hidden="1"/>
    </xf>
    <xf numFmtId="44" fontId="61" fillId="47" borderId="94" xfId="0" applyNumberFormat="1" applyFont="1" applyFill="1" applyBorder="1" applyAlignment="1" applyProtection="1">
      <alignment vertical="center"/>
      <protection hidden="1"/>
    </xf>
    <xf numFmtId="44" fontId="61" fillId="47" borderId="95" xfId="0" applyNumberFormat="1" applyFont="1" applyFill="1" applyBorder="1" applyAlignment="1" applyProtection="1">
      <alignment vertical="center"/>
      <protection hidden="1"/>
    </xf>
    <xf numFmtId="44" fontId="61" fillId="47" borderId="96" xfId="0" applyNumberFormat="1" applyFont="1" applyFill="1" applyBorder="1" applyAlignment="1" applyProtection="1">
      <alignment vertical="center"/>
      <protection hidden="1"/>
    </xf>
    <xf numFmtId="44" fontId="65" fillId="49" borderId="80" xfId="0" applyNumberFormat="1" applyFont="1" applyFill="1" applyBorder="1" applyAlignment="1" applyProtection="1">
      <alignment vertical="center"/>
      <protection hidden="1"/>
    </xf>
    <xf numFmtId="44" fontId="65" fillId="49" borderId="97" xfId="0" applyNumberFormat="1" applyFont="1" applyFill="1" applyBorder="1" applyAlignment="1" applyProtection="1">
      <alignment vertical="center"/>
      <protection hidden="1"/>
    </xf>
    <xf numFmtId="44" fontId="65" fillId="12" borderId="80" xfId="0" applyNumberFormat="1" applyFont="1" applyFill="1" applyBorder="1" applyAlignment="1" applyProtection="1">
      <alignment vertical="center"/>
      <protection hidden="1"/>
    </xf>
    <xf numFmtId="44" fontId="65" fillId="12" borderId="97" xfId="0" applyNumberFormat="1" applyFont="1" applyFill="1" applyBorder="1" applyAlignment="1" applyProtection="1">
      <alignment vertical="center"/>
      <protection hidden="1"/>
    </xf>
    <xf numFmtId="0" fontId="77" fillId="53" borderId="87" xfId="0" applyFont="1" applyFill="1" applyBorder="1" applyAlignment="1" applyProtection="1">
      <alignment horizontal="center"/>
      <protection locked="0"/>
    </xf>
    <xf numFmtId="0" fontId="43" fillId="0" borderId="0" xfId="0" applyFont="1" applyBorder="1" applyAlignment="1" applyProtection="1">
      <alignment horizontal="right" vertical="top" wrapText="1"/>
    </xf>
    <xf numFmtId="0" fontId="10" fillId="0" borderId="0" xfId="0" applyFont="1" applyAlignment="1">
      <alignment horizontal="center"/>
    </xf>
    <xf numFmtId="0" fontId="10" fillId="2" borderId="21" xfId="0" applyFont="1" applyFill="1" applyBorder="1"/>
    <xf numFmtId="0" fontId="16" fillId="2" borderId="0" xfId="0" applyFont="1" applyFill="1"/>
    <xf numFmtId="3" fontId="16" fillId="2" borderId="0" xfId="0" applyNumberFormat="1" applyFont="1" applyFill="1" applyAlignment="1">
      <alignment horizontal="center"/>
    </xf>
    <xf numFmtId="43" fontId="21" fillId="0" borderId="98" xfId="357" applyFont="1" applyFill="1" applyBorder="1" applyAlignment="1">
      <alignment vertical="center"/>
    </xf>
    <xf numFmtId="165" fontId="78" fillId="0" borderId="0" xfId="357" applyNumberFormat="1" applyFont="1" applyBorder="1" applyAlignment="1"/>
    <xf numFmtId="165" fontId="0" fillId="0" borderId="0" xfId="357" applyNumberFormat="1" applyFont="1" applyBorder="1" applyAlignment="1"/>
    <xf numFmtId="165" fontId="78" fillId="0" borderId="0" xfId="357" applyNumberFormat="1" applyFont="1"/>
    <xf numFmtId="165" fontId="0" fillId="0" borderId="0" xfId="357" applyNumberFormat="1" applyFont="1" applyBorder="1"/>
    <xf numFmtId="0" fontId="10" fillId="2" borderId="0" xfId="0" quotePrefix="1" applyFont="1" applyFill="1"/>
    <xf numFmtId="44" fontId="10" fillId="0" borderId="0" xfId="0" applyNumberFormat="1" applyFont="1"/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10" fillId="0" borderId="21" xfId="0" applyFont="1" applyBorder="1"/>
    <xf numFmtId="43" fontId="75" fillId="0" borderId="81" xfId="357" applyFont="1" applyFill="1" applyBorder="1" applyAlignment="1">
      <alignment vertical="center"/>
    </xf>
    <xf numFmtId="0" fontId="16" fillId="2" borderId="0" xfId="0" applyFont="1" applyFill="1" applyAlignment="1">
      <alignment horizontal="center"/>
    </xf>
    <xf numFmtId="0" fontId="10" fillId="2" borderId="21" xfId="541" applyFill="1" applyBorder="1"/>
    <xf numFmtId="0" fontId="16" fillId="2" borderId="0" xfId="541" applyFont="1" applyFill="1"/>
    <xf numFmtId="3" fontId="16" fillId="2" borderId="0" xfId="541" applyNumberFormat="1" applyFont="1" applyFill="1" applyAlignment="1">
      <alignment horizontal="center"/>
    </xf>
    <xf numFmtId="0" fontId="16" fillId="2" borderId="0" xfId="541" applyFont="1" applyFill="1" applyAlignment="1">
      <alignment horizontal="center"/>
    </xf>
    <xf numFmtId="0" fontId="16" fillId="2" borderId="20" xfId="541" applyFont="1" applyFill="1" applyBorder="1" applyAlignment="1">
      <alignment horizontal="center"/>
    </xf>
    <xf numFmtId="43" fontId="21" fillId="3" borderId="30" xfId="1314" applyFont="1" applyFill="1" applyBorder="1" applyAlignment="1">
      <alignment vertical="center"/>
    </xf>
    <xf numFmtId="0" fontId="10" fillId="2" borderId="0" xfId="541" quotePrefix="1" applyFill="1"/>
    <xf numFmtId="0" fontId="10" fillId="2" borderId="26" xfId="541" applyFill="1" applyBorder="1"/>
    <xf numFmtId="0" fontId="10" fillId="2" borderId="22" xfId="541" quotePrefix="1" applyFill="1" applyBorder="1"/>
    <xf numFmtId="43" fontId="79" fillId="0" borderId="99" xfId="0" applyNumberFormat="1" applyFont="1" applyBorder="1" applyAlignment="1">
      <alignment vertical="center"/>
    </xf>
    <xf numFmtId="43" fontId="79" fillId="0" borderId="100" xfId="0" applyNumberFormat="1" applyFont="1" applyBorder="1" applyAlignment="1">
      <alignment vertical="center"/>
    </xf>
    <xf numFmtId="43" fontId="1" fillId="0" borderId="0" xfId="1309" applyNumberFormat="1"/>
    <xf numFmtId="43" fontId="79" fillId="0" borderId="81" xfId="0" applyNumberFormat="1" applyFont="1" applyBorder="1" applyAlignment="1">
      <alignment vertical="center"/>
    </xf>
    <xf numFmtId="43" fontId="79" fillId="0" borderId="101" xfId="0" applyNumberFormat="1" applyFont="1" applyBorder="1" applyAlignment="1">
      <alignment vertical="center"/>
    </xf>
    <xf numFmtId="43" fontId="21" fillId="3" borderId="29" xfId="1314" applyFont="1" applyFill="1" applyBorder="1" applyAlignment="1">
      <alignment vertical="center"/>
    </xf>
    <xf numFmtId="0" fontId="77" fillId="53" borderId="0" xfId="0" applyFont="1" applyFill="1" applyBorder="1" applyAlignment="1" applyProtection="1">
      <alignment horizontal="center"/>
      <protection locked="0"/>
    </xf>
    <xf numFmtId="0" fontId="50" fillId="0" borderId="0" xfId="0" applyFont="1"/>
    <xf numFmtId="0" fontId="18" fillId="3" borderId="0" xfId="0" applyFont="1" applyFill="1" applyBorder="1" applyAlignment="1" applyProtection="1">
      <alignment horizontal="right"/>
    </xf>
    <xf numFmtId="0" fontId="74" fillId="3" borderId="0" xfId="0" applyFont="1" applyFill="1" applyAlignment="1" applyProtection="1">
      <alignment horizontal="center" wrapText="1"/>
      <protection hidden="1"/>
    </xf>
    <xf numFmtId="0" fontId="74" fillId="3" borderId="0" xfId="0" applyFont="1" applyFill="1" applyAlignment="1" applyProtection="1">
      <alignment horizontal="center"/>
      <protection hidden="1"/>
    </xf>
    <xf numFmtId="0" fontId="12" fillId="3" borderId="0" xfId="0" applyFont="1" applyFill="1" applyBorder="1" applyAlignment="1" applyProtection="1">
      <alignment horizontal="right"/>
    </xf>
    <xf numFmtId="0" fontId="17" fillId="3" borderId="0" xfId="0" applyFont="1" applyFill="1" applyBorder="1" applyAlignment="1" applyProtection="1">
      <alignment horizontal="right"/>
    </xf>
    <xf numFmtId="0" fontId="77" fillId="53" borderId="0" xfId="0" applyFont="1" applyFill="1" applyBorder="1" applyAlignment="1" applyProtection="1">
      <alignment horizontal="center"/>
      <protection locked="0"/>
    </xf>
    <xf numFmtId="0" fontId="68" fillId="0" borderId="0" xfId="623" applyFont="1" applyFill="1" applyBorder="1" applyAlignment="1">
      <alignment horizontal="center" vertical="center" wrapText="1"/>
    </xf>
    <xf numFmtId="44" fontId="44" fillId="3" borderId="0" xfId="0" applyNumberFormat="1" applyFont="1" applyFill="1" applyBorder="1" applyAlignment="1" applyProtection="1">
      <alignment horizontal="left" vertical="center"/>
      <protection hidden="1"/>
    </xf>
    <xf numFmtId="0" fontId="61" fillId="54" borderId="0" xfId="0" applyFont="1" applyFill="1" applyBorder="1" applyAlignment="1" applyProtection="1">
      <alignment horizontal="center" vertical="center"/>
      <protection hidden="1"/>
    </xf>
    <xf numFmtId="9" fontId="50" fillId="0" borderId="0" xfId="623" applyNumberFormat="1" applyFont="1" applyFill="1" applyBorder="1" applyAlignment="1">
      <alignment horizontal="right" vertical="center" wrapText="1" indent="1" readingOrder="1"/>
    </xf>
    <xf numFmtId="0" fontId="43" fillId="0" borderId="0" xfId="0" applyFont="1" applyBorder="1" applyAlignment="1" applyProtection="1">
      <alignment horizontal="right"/>
    </xf>
    <xf numFmtId="0" fontId="61" fillId="53" borderId="0" xfId="0" applyFont="1" applyFill="1" applyBorder="1" applyAlignment="1" applyProtection="1">
      <alignment horizontal="center" vertical="center"/>
      <protection hidden="1"/>
    </xf>
    <xf numFmtId="0" fontId="66" fillId="53" borderId="0" xfId="0" applyFont="1" applyFill="1" applyBorder="1" applyAlignment="1" applyProtection="1">
      <alignment horizontal="center"/>
      <protection hidden="1"/>
    </xf>
    <xf numFmtId="44" fontId="64" fillId="0" borderId="80" xfId="0" applyNumberFormat="1" applyFont="1" applyFill="1" applyBorder="1" applyAlignment="1" applyProtection="1">
      <alignment vertical="center" wrapText="1"/>
      <protection hidden="1"/>
    </xf>
    <xf numFmtId="44" fontId="64" fillId="0" borderId="0" xfId="0" applyNumberFormat="1" applyFont="1" applyFill="1" applyBorder="1" applyAlignment="1" applyProtection="1">
      <alignment vertical="center" wrapText="1"/>
      <protection hidden="1"/>
    </xf>
    <xf numFmtId="44" fontId="64" fillId="3" borderId="0" xfId="0" applyNumberFormat="1" applyFont="1" applyFill="1" applyBorder="1" applyAlignment="1" applyProtection="1">
      <alignment horizontal="left" vertical="center"/>
      <protection hidden="1"/>
    </xf>
    <xf numFmtId="0" fontId="67" fillId="0" borderId="0" xfId="0" applyFont="1" applyFill="1" applyBorder="1" applyAlignment="1">
      <alignment horizontal="left" vertical="top" wrapText="1"/>
    </xf>
    <xf numFmtId="0" fontId="43" fillId="0" borderId="0" xfId="0" applyFont="1" applyBorder="1" applyAlignment="1" applyProtection="1">
      <alignment horizontal="right" vertical="top" wrapText="1"/>
    </xf>
    <xf numFmtId="44" fontId="44" fillId="11" borderId="94" xfId="0" applyNumberFormat="1" applyFont="1" applyFill="1" applyBorder="1" applyAlignment="1" applyProtection="1">
      <alignment horizontal="left" vertical="center"/>
      <protection hidden="1"/>
    </xf>
    <xf numFmtId="44" fontId="44" fillId="11" borderId="95" xfId="0" applyNumberFormat="1" applyFont="1" applyFill="1" applyBorder="1" applyAlignment="1" applyProtection="1">
      <alignment horizontal="left" vertical="center"/>
      <protection hidden="1"/>
    </xf>
    <xf numFmtId="44" fontId="64" fillId="0" borderId="80" xfId="0" applyNumberFormat="1" applyFont="1" applyFill="1" applyBorder="1" applyAlignment="1" applyProtection="1">
      <alignment horizontal="left" vertical="center"/>
      <protection hidden="1"/>
    </xf>
    <xf numFmtId="44" fontId="64" fillId="0" borderId="0" xfId="0" applyNumberFormat="1" applyFont="1" applyFill="1" applyBorder="1" applyAlignment="1" applyProtection="1">
      <alignment horizontal="left" vertical="center"/>
      <protection hidden="1"/>
    </xf>
    <xf numFmtId="0" fontId="49" fillId="0" borderId="0" xfId="623" applyFont="1" applyFill="1" applyBorder="1" applyAlignment="1">
      <alignment horizontal="left" vertical="center" wrapText="1"/>
    </xf>
    <xf numFmtId="44" fontId="65" fillId="0" borderId="80" xfId="0" applyNumberFormat="1" applyFont="1" applyFill="1" applyBorder="1" applyAlignment="1" applyProtection="1">
      <alignment horizontal="left" vertical="center"/>
      <protection hidden="1"/>
    </xf>
    <xf numFmtId="44" fontId="65" fillId="0" borderId="0" xfId="0" applyNumberFormat="1" applyFont="1" applyFill="1" applyBorder="1" applyAlignment="1" applyProtection="1">
      <alignment horizontal="left" vertical="center"/>
      <protection hidden="1"/>
    </xf>
    <xf numFmtId="44" fontId="65" fillId="3" borderId="0" xfId="0" applyNumberFormat="1" applyFont="1" applyFill="1" applyBorder="1" applyAlignment="1" applyProtection="1">
      <alignment horizontal="left" vertical="center"/>
      <protection hidden="1"/>
    </xf>
    <xf numFmtId="44" fontId="64" fillId="3" borderId="0" xfId="0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Border="1" applyAlignment="1" applyProtection="1">
      <alignment horizontal="left" vertical="center" wrapText="1"/>
    </xf>
    <xf numFmtId="0" fontId="72" fillId="0" borderId="0" xfId="0" applyFont="1" applyFill="1" applyBorder="1" applyAlignment="1" applyProtection="1">
      <alignment horizontal="center"/>
      <protection hidden="1"/>
    </xf>
    <xf numFmtId="0" fontId="76" fillId="0" borderId="0" xfId="0" applyFont="1" applyAlignment="1">
      <alignment horizontal="left" vertical="top" wrapText="1"/>
    </xf>
    <xf numFmtId="0" fontId="43" fillId="0" borderId="0" xfId="0" applyFont="1" applyBorder="1" applyAlignment="1" applyProtection="1">
      <alignment horizontal="right" vertical="center"/>
    </xf>
    <xf numFmtId="9" fontId="43" fillId="0" borderId="0" xfId="1309" applyNumberFormat="1" applyFont="1" applyFill="1" applyBorder="1" applyAlignment="1">
      <alignment horizontal="right" vertical="center" wrapText="1" indent="1" readingOrder="1"/>
    </xf>
    <xf numFmtId="0" fontId="43" fillId="0" borderId="0" xfId="1309" applyFont="1" applyFill="1" applyBorder="1" applyAlignment="1">
      <alignment horizontal="left" vertical="center" wrapText="1"/>
    </xf>
    <xf numFmtId="44" fontId="64" fillId="0" borderId="80" xfId="0" applyNumberFormat="1" applyFont="1" applyFill="1" applyBorder="1" applyAlignment="1" applyProtection="1">
      <alignment horizontal="left" vertical="center" wrapText="1"/>
      <protection hidden="1"/>
    </xf>
    <xf numFmtId="44" fontId="64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8" fillId="0" borderId="0" xfId="0" applyFont="1" applyFill="1" applyBorder="1" applyAlignment="1">
      <alignment horizontal="center" vertical="center" readingOrder="1"/>
    </xf>
    <xf numFmtId="0" fontId="43" fillId="0" borderId="0" xfId="0" applyFont="1" applyBorder="1" applyAlignment="1" applyProtection="1">
      <alignment horizontal="center" wrapText="1"/>
    </xf>
    <xf numFmtId="0" fontId="43" fillId="0" borderId="0" xfId="0" applyFont="1" applyAlignment="1" applyProtection="1">
      <alignment horizontal="center" wrapText="1"/>
    </xf>
    <xf numFmtId="0" fontId="44" fillId="0" borderId="0" xfId="0" applyFont="1" applyBorder="1" applyAlignment="1" applyProtection="1">
      <alignment horizontal="center"/>
      <protection hidden="1"/>
    </xf>
    <xf numFmtId="0" fontId="72" fillId="0" borderId="0" xfId="0" applyFont="1" applyFill="1" applyBorder="1" applyAlignment="1" applyProtection="1">
      <alignment horizontal="center" vertical="center"/>
      <protection hidden="1"/>
    </xf>
    <xf numFmtId="0" fontId="68" fillId="0" borderId="0" xfId="610" applyFont="1" applyFill="1" applyBorder="1" applyAlignment="1">
      <alignment horizontal="center" vertical="center" readingOrder="1"/>
    </xf>
    <xf numFmtId="9" fontId="43" fillId="0" borderId="0" xfId="1309" applyNumberFormat="1" applyFont="1" applyFill="1" applyBorder="1" applyAlignment="1">
      <alignment vertical="center" readingOrder="1"/>
    </xf>
    <xf numFmtId="0" fontId="43" fillId="0" borderId="0" xfId="1309" applyFont="1" applyFill="1" applyBorder="1" applyAlignment="1">
      <alignment vertical="center" readingOrder="1"/>
    </xf>
    <xf numFmtId="0" fontId="43" fillId="0" borderId="0" xfId="0" applyFont="1" applyBorder="1" applyAlignment="1" applyProtection="1">
      <alignment horizontal="center" vertical="center" wrapText="1"/>
    </xf>
    <xf numFmtId="0" fontId="61" fillId="13" borderId="0" xfId="0" applyFont="1" applyFill="1" applyBorder="1" applyAlignment="1" applyProtection="1">
      <alignment horizontal="center" vertical="center"/>
      <protection hidden="1"/>
    </xf>
    <xf numFmtId="0" fontId="69" fillId="0" borderId="0" xfId="0" applyFont="1" applyFill="1" applyBorder="1" applyAlignment="1">
      <alignment horizontal="left" vertical="top" wrapText="1"/>
    </xf>
    <xf numFmtId="9" fontId="43" fillId="0" borderId="0" xfId="1309" applyNumberFormat="1" applyFont="1" applyFill="1" applyBorder="1" applyAlignment="1">
      <alignment horizontal="right" vertical="center" indent="1" readingOrder="1"/>
    </xf>
    <xf numFmtId="0" fontId="43" fillId="0" borderId="0" xfId="1309" applyFont="1" applyFill="1" applyBorder="1" applyAlignment="1">
      <alignment horizontal="right" vertical="center" indent="1" readingOrder="1"/>
    </xf>
    <xf numFmtId="0" fontId="63" fillId="0" borderId="0" xfId="1309" applyFont="1" applyFill="1" applyBorder="1" applyAlignment="1">
      <alignment horizontal="center" vertical="center" wrapText="1" readingOrder="1"/>
    </xf>
    <xf numFmtId="0" fontId="43" fillId="0" borderId="43" xfId="1309" applyFont="1" applyBorder="1" applyAlignment="1">
      <alignment horizontal="left" vertical="center" wrapText="1"/>
    </xf>
    <xf numFmtId="0" fontId="43" fillId="0" borderId="44" xfId="1309" applyFont="1" applyBorder="1" applyAlignment="1">
      <alignment horizontal="left" vertical="center" wrapText="1"/>
    </xf>
    <xf numFmtId="9" fontId="43" fillId="0" borderId="43" xfId="1309" applyNumberFormat="1" applyFont="1" applyBorder="1" applyAlignment="1">
      <alignment horizontal="right" vertical="center" indent="1" readingOrder="1"/>
    </xf>
    <xf numFmtId="0" fontId="43" fillId="0" borderId="44" xfId="1309" applyFont="1" applyBorder="1" applyAlignment="1">
      <alignment horizontal="right" vertical="center" indent="1" readingOrder="1"/>
    </xf>
    <xf numFmtId="0" fontId="12" fillId="0" borderId="61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/>
      <protection hidden="1"/>
    </xf>
    <xf numFmtId="164" fontId="12" fillId="0" borderId="0" xfId="0" applyNumberFormat="1" applyFont="1" applyBorder="1" applyAlignment="1" applyProtection="1">
      <alignment horizontal="left"/>
      <protection hidden="1"/>
    </xf>
    <xf numFmtId="164" fontId="12" fillId="0" borderId="0" xfId="0" applyNumberFormat="1" applyFont="1" applyAlignment="1" applyProtection="1">
      <alignment horizontal="left"/>
      <protection hidden="1"/>
    </xf>
    <xf numFmtId="0" fontId="13" fillId="0" borderId="49" xfId="0" applyFont="1" applyBorder="1" applyAlignment="1" applyProtection="1">
      <alignment horizontal="center"/>
      <protection hidden="1"/>
    </xf>
    <xf numFmtId="0" fontId="13" fillId="0" borderId="50" xfId="0" applyFont="1" applyBorder="1" applyAlignment="1" applyProtection="1">
      <alignment horizontal="center"/>
      <protection hidden="1"/>
    </xf>
    <xf numFmtId="0" fontId="13" fillId="0" borderId="51" xfId="0" applyFont="1" applyBorder="1" applyAlignment="1" applyProtection="1">
      <alignment horizontal="center"/>
      <protection hidden="1"/>
    </xf>
    <xf numFmtId="44" fontId="47" fillId="0" borderId="3" xfId="0" applyNumberFormat="1" applyFont="1" applyFill="1" applyBorder="1" applyAlignment="1" applyProtection="1">
      <alignment horizontal="left" vertical="center"/>
      <protection hidden="1"/>
    </xf>
    <xf numFmtId="44" fontId="47" fillId="0" borderId="15" xfId="0" applyNumberFormat="1" applyFont="1" applyFill="1" applyBorder="1" applyAlignment="1" applyProtection="1">
      <alignment horizontal="left" vertical="center"/>
      <protection hidden="1"/>
    </xf>
    <xf numFmtId="44" fontId="46" fillId="0" borderId="16" xfId="0" applyNumberFormat="1" applyFont="1" applyFill="1" applyBorder="1" applyAlignment="1" applyProtection="1">
      <alignment horizontal="left" vertical="center"/>
      <protection hidden="1"/>
    </xf>
    <xf numFmtId="44" fontId="46" fillId="0" borderId="1" xfId="0" applyNumberFormat="1" applyFont="1" applyFill="1" applyBorder="1" applyAlignment="1" applyProtection="1">
      <alignment horizontal="left" vertical="center"/>
      <protection hidden="1"/>
    </xf>
    <xf numFmtId="0" fontId="42" fillId="4" borderId="12" xfId="0" applyFont="1" applyFill="1" applyBorder="1" applyAlignment="1" applyProtection="1">
      <alignment horizontal="center" vertical="center"/>
      <protection hidden="1"/>
    </xf>
    <xf numFmtId="0" fontId="42" fillId="4" borderId="13" xfId="0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right"/>
    </xf>
    <xf numFmtId="0" fontId="13" fillId="0" borderId="0" xfId="0" applyFont="1" applyAlignment="1" applyProtection="1">
      <alignment horizontal="center"/>
      <protection hidden="1"/>
    </xf>
    <xf numFmtId="0" fontId="13" fillId="9" borderId="0" xfId="0" applyFont="1" applyFill="1" applyBorder="1" applyAlignment="1" applyProtection="1">
      <alignment horizontal="center" vertical="center"/>
      <protection hidden="1"/>
    </xf>
    <xf numFmtId="0" fontId="52" fillId="4" borderId="46" xfId="610" applyFont="1" applyFill="1" applyBorder="1" applyAlignment="1" applyProtection="1">
      <alignment horizontal="center"/>
      <protection hidden="1"/>
    </xf>
    <xf numFmtId="0" fontId="52" fillId="4" borderId="47" xfId="610" applyFont="1" applyFill="1" applyBorder="1" applyAlignment="1" applyProtection="1">
      <alignment horizontal="center"/>
      <protection hidden="1"/>
    </xf>
    <xf numFmtId="44" fontId="20" fillId="0" borderId="0" xfId="0" applyNumberFormat="1" applyFont="1" applyBorder="1" applyAlignment="1" applyProtection="1">
      <alignment horizontal="left" vertical="center"/>
      <protection hidden="1"/>
    </xf>
    <xf numFmtId="0" fontId="58" fillId="47" borderId="37" xfId="0" applyFont="1" applyFill="1" applyBorder="1" applyAlignment="1" applyProtection="1">
      <alignment horizontal="center" vertical="center"/>
      <protection hidden="1"/>
    </xf>
    <xf numFmtId="0" fontId="58" fillId="47" borderId="62" xfId="0" applyFont="1" applyFill="1" applyBorder="1" applyAlignment="1" applyProtection="1">
      <alignment horizontal="center" vertical="center"/>
      <protection hidden="1"/>
    </xf>
    <xf numFmtId="0" fontId="58" fillId="47" borderId="79" xfId="0" applyFont="1" applyFill="1" applyBorder="1" applyAlignment="1" applyProtection="1">
      <alignment horizontal="center" vertical="center"/>
      <protection hidden="1"/>
    </xf>
    <xf numFmtId="44" fontId="60" fillId="51" borderId="0" xfId="0" applyNumberFormat="1" applyFont="1" applyFill="1" applyBorder="1" applyAlignment="1" applyProtection="1">
      <alignment horizontal="right" vertical="center"/>
      <protection hidden="1"/>
    </xf>
    <xf numFmtId="0" fontId="44" fillId="0" borderId="0" xfId="0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55" fillId="5" borderId="64" xfId="0" applyFont="1" applyFill="1" applyBorder="1" applyAlignment="1" applyProtection="1">
      <alignment horizontal="center"/>
      <protection hidden="1"/>
    </xf>
    <xf numFmtId="0" fontId="55" fillId="5" borderId="31" xfId="0" applyFont="1" applyFill="1" applyBorder="1" applyAlignment="1" applyProtection="1">
      <alignment horizontal="center"/>
      <protection hidden="1"/>
    </xf>
    <xf numFmtId="0" fontId="55" fillId="4" borderId="64" xfId="0" applyFont="1" applyFill="1" applyBorder="1" applyAlignment="1" applyProtection="1">
      <alignment horizontal="center"/>
      <protection hidden="1"/>
    </xf>
    <xf numFmtId="0" fontId="55" fillId="4" borderId="31" xfId="0" applyFont="1" applyFill="1" applyBorder="1" applyAlignment="1" applyProtection="1">
      <alignment horizontal="center"/>
      <protection hidden="1"/>
    </xf>
    <xf numFmtId="0" fontId="14" fillId="0" borderId="42" xfId="0" applyFont="1" applyFill="1" applyBorder="1" applyAlignment="1" applyProtection="1">
      <alignment horizontal="left" vertical="center"/>
      <protection hidden="1"/>
    </xf>
    <xf numFmtId="0" fontId="58" fillId="47" borderId="68" xfId="0" applyFont="1" applyFill="1" applyBorder="1" applyAlignment="1" applyProtection="1">
      <alignment horizontal="center" vertical="center"/>
      <protection hidden="1"/>
    </xf>
    <xf numFmtId="0" fontId="58" fillId="47" borderId="69" xfId="0" applyFont="1" applyFill="1" applyBorder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55" fillId="0" borderId="0" xfId="0" applyFont="1" applyAlignment="1" applyProtection="1">
      <alignment horizontal="right"/>
    </xf>
    <xf numFmtId="0" fontId="55" fillId="0" borderId="0" xfId="0" applyFont="1" applyBorder="1" applyAlignment="1" applyProtection="1">
      <alignment horizontal="right"/>
    </xf>
    <xf numFmtId="0" fontId="55" fillId="4" borderId="71" xfId="0" applyFont="1" applyFill="1" applyBorder="1" applyAlignment="1" applyProtection="1">
      <alignment horizontal="center"/>
      <protection hidden="1"/>
    </xf>
    <xf numFmtId="0" fontId="55" fillId="4" borderId="72" xfId="0" applyFont="1" applyFill="1" applyBorder="1" applyAlignment="1" applyProtection="1">
      <alignment horizontal="center"/>
      <protection hidden="1"/>
    </xf>
    <xf numFmtId="0" fontId="10" fillId="0" borderId="0" xfId="0" applyFont="1" applyBorder="1" applyAlignment="1">
      <alignment horizontal="center" wrapText="1"/>
    </xf>
    <xf numFmtId="0" fontId="55" fillId="6" borderId="64" xfId="0" applyFont="1" applyFill="1" applyBorder="1" applyAlignment="1" applyProtection="1">
      <alignment horizontal="center"/>
      <protection hidden="1"/>
    </xf>
    <xf numFmtId="0" fontId="55" fillId="6" borderId="25" xfId="0" applyFont="1" applyFill="1" applyBorder="1" applyAlignment="1" applyProtection="1">
      <alignment horizontal="center"/>
      <protection hidden="1"/>
    </xf>
    <xf numFmtId="0" fontId="14" fillId="2" borderId="21" xfId="541" applyFont="1" applyFill="1" applyBorder="1" applyAlignment="1" applyProtection="1">
      <alignment horizontal="center"/>
    </xf>
    <xf numFmtId="0" fontId="14" fillId="2" borderId="0" xfId="541" applyFont="1" applyFill="1" applyBorder="1" applyAlignment="1" applyProtection="1">
      <alignment horizontal="center"/>
    </xf>
    <xf numFmtId="0" fontId="14" fillId="2" borderId="20" xfId="541" applyFont="1" applyFill="1" applyBorder="1" applyAlignment="1" applyProtection="1">
      <alignment horizontal="center"/>
    </xf>
    <xf numFmtId="0" fontId="16" fillId="2" borderId="21" xfId="541" applyFont="1" applyFill="1" applyBorder="1" applyAlignment="1" applyProtection="1">
      <alignment horizontal="center"/>
    </xf>
    <xf numFmtId="0" fontId="16" fillId="2" borderId="0" xfId="541" applyFont="1" applyFill="1" applyBorder="1" applyAlignment="1" applyProtection="1">
      <alignment horizontal="center"/>
    </xf>
    <xf numFmtId="0" fontId="16" fillId="2" borderId="20" xfId="541" applyFont="1" applyFill="1" applyBorder="1" applyAlignment="1" applyProtection="1">
      <alignment horizontal="center"/>
    </xf>
    <xf numFmtId="0" fontId="14" fillId="2" borderId="23" xfId="541" applyFont="1" applyFill="1" applyBorder="1" applyAlignment="1" applyProtection="1">
      <alignment horizontal="center"/>
    </xf>
    <xf numFmtId="0" fontId="14" fillId="2" borderId="24" xfId="541" applyFont="1" applyFill="1" applyBorder="1" applyAlignment="1" applyProtection="1">
      <alignment horizontal="center"/>
    </xf>
    <xf numFmtId="0" fontId="14" fillId="2" borderId="27" xfId="541" applyFont="1" applyFill="1" applyBorder="1" applyAlignment="1" applyProtection="1">
      <alignment horizontal="center"/>
    </xf>
    <xf numFmtId="0" fontId="16" fillId="2" borderId="21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center"/>
    </xf>
    <xf numFmtId="0" fontId="14" fillId="2" borderId="23" xfId="0" applyFont="1" applyFill="1" applyBorder="1" applyAlignment="1" applyProtection="1">
      <alignment horizontal="center"/>
    </xf>
    <xf numFmtId="0" fontId="14" fillId="2" borderId="24" xfId="0" applyFont="1" applyFill="1" applyBorder="1" applyAlignment="1" applyProtection="1">
      <alignment horizontal="center"/>
    </xf>
    <xf numFmtId="0" fontId="14" fillId="2" borderId="21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0" fontId="14" fillId="2" borderId="21" xfId="367" applyFont="1" applyFill="1" applyBorder="1" applyAlignment="1" applyProtection="1">
      <alignment horizontal="center"/>
    </xf>
    <xf numFmtId="0" fontId="14" fillId="2" borderId="0" xfId="367" applyFont="1" applyFill="1" applyBorder="1" applyAlignment="1" applyProtection="1">
      <alignment horizontal="center"/>
    </xf>
    <xf numFmtId="0" fontId="14" fillId="2" borderId="20" xfId="367" applyFont="1" applyFill="1" applyBorder="1" applyAlignment="1" applyProtection="1">
      <alignment horizontal="center"/>
    </xf>
    <xf numFmtId="0" fontId="14" fillId="2" borderId="23" xfId="367" applyFont="1" applyFill="1" applyBorder="1" applyAlignment="1" applyProtection="1">
      <alignment horizontal="center"/>
    </xf>
    <xf numFmtId="0" fontId="14" fillId="2" borderId="24" xfId="367" applyFont="1" applyFill="1" applyBorder="1" applyAlignment="1" applyProtection="1">
      <alignment horizontal="center"/>
    </xf>
    <xf numFmtId="0" fontId="14" fillId="2" borderId="27" xfId="367" applyFont="1" applyFill="1" applyBorder="1" applyAlignment="1" applyProtection="1">
      <alignment horizontal="center"/>
    </xf>
    <xf numFmtId="0" fontId="16" fillId="2" borderId="21" xfId="367" applyFont="1" applyFill="1" applyBorder="1" applyAlignment="1" applyProtection="1">
      <alignment horizontal="center"/>
    </xf>
    <xf numFmtId="0" fontId="16" fillId="2" borderId="0" xfId="367" applyFont="1" applyFill="1" applyBorder="1" applyAlignment="1" applyProtection="1">
      <alignment horizontal="center"/>
    </xf>
    <xf numFmtId="0" fontId="16" fillId="2" borderId="20" xfId="367" applyFont="1" applyFill="1" applyBorder="1" applyAlignment="1" applyProtection="1">
      <alignment horizontal="center"/>
    </xf>
    <xf numFmtId="0" fontId="14" fillId="2" borderId="23" xfId="541" applyFont="1" applyFill="1" applyBorder="1" applyAlignment="1">
      <alignment horizontal="center"/>
    </xf>
    <xf numFmtId="0" fontId="14" fillId="2" borderId="24" xfId="541" applyFont="1" applyFill="1" applyBorder="1" applyAlignment="1">
      <alignment horizontal="center"/>
    </xf>
    <xf numFmtId="0" fontId="14" fillId="2" borderId="27" xfId="541" applyFont="1" applyFill="1" applyBorder="1" applyAlignment="1">
      <alignment horizontal="center"/>
    </xf>
    <xf numFmtId="0" fontId="14" fillId="2" borderId="21" xfId="541" applyFont="1" applyFill="1" applyBorder="1" applyAlignment="1">
      <alignment horizontal="center"/>
    </xf>
    <xf numFmtId="0" fontId="14" fillId="2" borderId="0" xfId="541" applyFont="1" applyFill="1" applyAlignment="1">
      <alignment horizontal="center"/>
    </xf>
    <xf numFmtId="0" fontId="14" fillId="2" borderId="20" xfId="541" applyFont="1" applyFill="1" applyBorder="1" applyAlignment="1">
      <alignment horizontal="center"/>
    </xf>
    <xf numFmtId="0" fontId="16" fillId="2" borderId="21" xfId="541" applyFont="1" applyFill="1" applyBorder="1" applyAlignment="1">
      <alignment horizontal="center"/>
    </xf>
    <xf numFmtId="0" fontId="16" fillId="2" borderId="0" xfId="541" applyFont="1" applyFill="1" applyAlignment="1">
      <alignment horizontal="center"/>
    </xf>
    <xf numFmtId="0" fontId="16" fillId="2" borderId="20" xfId="541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/>
    </xf>
    <xf numFmtId="0" fontId="14" fillId="2" borderId="21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6" fillId="2" borderId="21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</cellXfs>
  <cellStyles count="1720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Input" xfId="1026" builtinId="20" customBuiltin="1"/>
    <cellStyle name="Linked Cell" xfId="1029" builtinId="24" customBuiltin="1"/>
    <cellStyle name="Millares 2" xfId="363" xr:uid="{00000000-0005-0000-0000-000003060000}"/>
    <cellStyle name="Millares 2 2" xfId="613" xr:uid="{00000000-0005-0000-0000-000004060000}"/>
    <cellStyle name="Neutral" xfId="1025" builtinId="28" customBuiltin="1"/>
    <cellStyle name="Normal" xfId="0" builtinId="0"/>
    <cellStyle name="Normal 2" xfId="360" xr:uid="{00000000-0005-0000-0000-000008060000}"/>
    <cellStyle name="Normal 2 10" xfId="27" xr:uid="{00000000-0005-0000-0000-000009060000}"/>
    <cellStyle name="Normal 2 100" xfId="294" xr:uid="{00000000-0005-0000-0000-00000A060000}"/>
    <cellStyle name="Normal 2 101" xfId="297" xr:uid="{00000000-0005-0000-0000-00000B060000}"/>
    <cellStyle name="Normal 2 102" xfId="300" xr:uid="{00000000-0005-0000-0000-00000C060000}"/>
    <cellStyle name="Normal 2 103" xfId="303" xr:uid="{00000000-0005-0000-0000-00000D060000}"/>
    <cellStyle name="Normal 2 104" xfId="306" xr:uid="{00000000-0005-0000-0000-00000E060000}"/>
    <cellStyle name="Normal 2 105" xfId="309" xr:uid="{00000000-0005-0000-0000-00000F060000}"/>
    <cellStyle name="Normal 2 106" xfId="312" xr:uid="{00000000-0005-0000-0000-000010060000}"/>
    <cellStyle name="Normal 2 107" xfId="315" xr:uid="{00000000-0005-0000-0000-000011060000}"/>
    <cellStyle name="Normal 2 108" xfId="318" xr:uid="{00000000-0005-0000-0000-000012060000}"/>
    <cellStyle name="Normal 2 109" xfId="321" xr:uid="{00000000-0005-0000-0000-000013060000}"/>
    <cellStyle name="Normal 2 11" xfId="30" xr:uid="{00000000-0005-0000-0000-000014060000}"/>
    <cellStyle name="Normal 2 110" xfId="324" xr:uid="{00000000-0005-0000-0000-000015060000}"/>
    <cellStyle name="Normal 2 111" xfId="327" xr:uid="{00000000-0005-0000-0000-000016060000}"/>
    <cellStyle name="Normal 2 112" xfId="330" xr:uid="{00000000-0005-0000-0000-000017060000}"/>
    <cellStyle name="Normal 2 113" xfId="333" xr:uid="{00000000-0005-0000-0000-000018060000}"/>
    <cellStyle name="Normal 2 114" xfId="336" xr:uid="{00000000-0005-0000-0000-000019060000}"/>
    <cellStyle name="Normal 2 115" xfId="339" xr:uid="{00000000-0005-0000-0000-00001A060000}"/>
    <cellStyle name="Normal 2 116" xfId="342" xr:uid="{00000000-0005-0000-0000-00001B060000}"/>
    <cellStyle name="Normal 2 117" xfId="345" xr:uid="{00000000-0005-0000-0000-00001C060000}"/>
    <cellStyle name="Normal 2 118" xfId="348" xr:uid="{00000000-0005-0000-0000-00001D060000}"/>
    <cellStyle name="Normal 2 119" xfId="351" xr:uid="{00000000-0005-0000-0000-00001E060000}"/>
    <cellStyle name="Normal 2 12" xfId="33" xr:uid="{00000000-0005-0000-0000-00001F060000}"/>
    <cellStyle name="Normal 2 120" xfId="354" xr:uid="{00000000-0005-0000-0000-000020060000}"/>
    <cellStyle name="Normal 2 121" xfId="610" xr:uid="{00000000-0005-0000-0000-000021060000}"/>
    <cellStyle name="Normal 2 122" xfId="624" xr:uid="{00000000-0005-0000-0000-000022060000}"/>
    <cellStyle name="Normal 2 13" xfId="36" xr:uid="{00000000-0005-0000-0000-000023060000}"/>
    <cellStyle name="Normal 2 14" xfId="39" xr:uid="{00000000-0005-0000-0000-000024060000}"/>
    <cellStyle name="Normal 2 15" xfId="42" xr:uid="{00000000-0005-0000-0000-000025060000}"/>
    <cellStyle name="Normal 2 16" xfId="45" xr:uid="{00000000-0005-0000-0000-000026060000}"/>
    <cellStyle name="Normal 2 17" xfId="48" xr:uid="{00000000-0005-0000-0000-000027060000}"/>
    <cellStyle name="Normal 2 18" xfId="51" xr:uid="{00000000-0005-0000-0000-000028060000}"/>
    <cellStyle name="Normal 2 19" xfId="54" xr:uid="{00000000-0005-0000-0000-000029060000}"/>
    <cellStyle name="Normal 2 2" xfId="3" xr:uid="{00000000-0005-0000-0000-00002A060000}"/>
    <cellStyle name="Normal 2 20" xfId="57" xr:uid="{00000000-0005-0000-0000-00002B060000}"/>
    <cellStyle name="Normal 2 21" xfId="60" xr:uid="{00000000-0005-0000-0000-00002C060000}"/>
    <cellStyle name="Normal 2 22" xfId="63" xr:uid="{00000000-0005-0000-0000-00002D060000}"/>
    <cellStyle name="Normal 2 23" xfId="66" xr:uid="{00000000-0005-0000-0000-00002E060000}"/>
    <cellStyle name="Normal 2 24" xfId="69" xr:uid="{00000000-0005-0000-0000-00002F060000}"/>
    <cellStyle name="Normal 2 25" xfId="72" xr:uid="{00000000-0005-0000-0000-000030060000}"/>
    <cellStyle name="Normal 2 26" xfId="75" xr:uid="{00000000-0005-0000-0000-000031060000}"/>
    <cellStyle name="Normal 2 27" xfId="78" xr:uid="{00000000-0005-0000-0000-000032060000}"/>
    <cellStyle name="Normal 2 28" xfId="81" xr:uid="{00000000-0005-0000-0000-000033060000}"/>
    <cellStyle name="Normal 2 29" xfId="84" xr:uid="{00000000-0005-0000-0000-000034060000}"/>
    <cellStyle name="Normal 2 3" xfId="6" xr:uid="{00000000-0005-0000-0000-000035060000}"/>
    <cellStyle name="Normal 2 30" xfId="87" xr:uid="{00000000-0005-0000-0000-000036060000}"/>
    <cellStyle name="Normal 2 31" xfId="90" xr:uid="{00000000-0005-0000-0000-000037060000}"/>
    <cellStyle name="Normal 2 32" xfId="93" xr:uid="{00000000-0005-0000-0000-000038060000}"/>
    <cellStyle name="Normal 2 33" xfId="96" xr:uid="{00000000-0005-0000-0000-000039060000}"/>
    <cellStyle name="Normal 2 34" xfId="99" xr:uid="{00000000-0005-0000-0000-00003A060000}"/>
    <cellStyle name="Normal 2 35" xfId="102" xr:uid="{00000000-0005-0000-0000-00003B060000}"/>
    <cellStyle name="Normal 2 36" xfId="105" xr:uid="{00000000-0005-0000-0000-00003C060000}"/>
    <cellStyle name="Normal 2 37" xfId="108" xr:uid="{00000000-0005-0000-0000-00003D060000}"/>
    <cellStyle name="Normal 2 38" xfId="111" xr:uid="{00000000-0005-0000-0000-00003E060000}"/>
    <cellStyle name="Normal 2 39" xfId="114" xr:uid="{00000000-0005-0000-0000-00003F060000}"/>
    <cellStyle name="Normal 2 4" xfId="9" xr:uid="{00000000-0005-0000-0000-000040060000}"/>
    <cellStyle name="Normal 2 40" xfId="117" xr:uid="{00000000-0005-0000-0000-000041060000}"/>
    <cellStyle name="Normal 2 41" xfId="120" xr:uid="{00000000-0005-0000-0000-000042060000}"/>
    <cellStyle name="Normal 2 42" xfId="123" xr:uid="{00000000-0005-0000-0000-000043060000}"/>
    <cellStyle name="Normal 2 43" xfId="126" xr:uid="{00000000-0005-0000-0000-000044060000}"/>
    <cellStyle name="Normal 2 44" xfId="129" xr:uid="{00000000-0005-0000-0000-000045060000}"/>
    <cellStyle name="Normal 2 45" xfId="132" xr:uid="{00000000-0005-0000-0000-000046060000}"/>
    <cellStyle name="Normal 2 46" xfId="135" xr:uid="{00000000-0005-0000-0000-000047060000}"/>
    <cellStyle name="Normal 2 47" xfId="138" xr:uid="{00000000-0005-0000-0000-000048060000}"/>
    <cellStyle name="Normal 2 48" xfId="141" xr:uid="{00000000-0005-0000-0000-000049060000}"/>
    <cellStyle name="Normal 2 49" xfId="144" xr:uid="{00000000-0005-0000-0000-00004A060000}"/>
    <cellStyle name="Normal 2 5" xfId="12" xr:uid="{00000000-0005-0000-0000-00004B060000}"/>
    <cellStyle name="Normal 2 50" xfId="147" xr:uid="{00000000-0005-0000-0000-00004C060000}"/>
    <cellStyle name="Normal 2 51" xfId="150" xr:uid="{00000000-0005-0000-0000-00004D060000}"/>
    <cellStyle name="Normal 2 52" xfId="153" xr:uid="{00000000-0005-0000-0000-00004E060000}"/>
    <cellStyle name="Normal 2 53" xfId="155" xr:uid="{00000000-0005-0000-0000-00004F060000}"/>
    <cellStyle name="Normal 2 54" xfId="157" xr:uid="{00000000-0005-0000-0000-000050060000}"/>
    <cellStyle name="Normal 2 55" xfId="160" xr:uid="{00000000-0005-0000-0000-000051060000}"/>
    <cellStyle name="Normal 2 56" xfId="163" xr:uid="{00000000-0005-0000-0000-000052060000}"/>
    <cellStyle name="Normal 2 57" xfId="166" xr:uid="{00000000-0005-0000-0000-000053060000}"/>
    <cellStyle name="Normal 2 58" xfId="169" xr:uid="{00000000-0005-0000-0000-000054060000}"/>
    <cellStyle name="Normal 2 59" xfId="172" xr:uid="{00000000-0005-0000-0000-000055060000}"/>
    <cellStyle name="Normal 2 6" xfId="15" xr:uid="{00000000-0005-0000-0000-000056060000}"/>
    <cellStyle name="Normal 2 60" xfId="175" xr:uid="{00000000-0005-0000-0000-000057060000}"/>
    <cellStyle name="Normal 2 61" xfId="178" xr:uid="{00000000-0005-0000-0000-000058060000}"/>
    <cellStyle name="Normal 2 62" xfId="181" xr:uid="{00000000-0005-0000-0000-000059060000}"/>
    <cellStyle name="Normal 2 63" xfId="184" xr:uid="{00000000-0005-0000-0000-00005A060000}"/>
    <cellStyle name="Normal 2 64" xfId="187" xr:uid="{00000000-0005-0000-0000-00005B060000}"/>
    <cellStyle name="Normal 2 65" xfId="189" xr:uid="{00000000-0005-0000-0000-00005C060000}"/>
    <cellStyle name="Normal 2 66" xfId="192" xr:uid="{00000000-0005-0000-0000-00005D060000}"/>
    <cellStyle name="Normal 2 67" xfId="195" xr:uid="{00000000-0005-0000-0000-00005E060000}"/>
    <cellStyle name="Normal 2 68" xfId="198" xr:uid="{00000000-0005-0000-0000-00005F060000}"/>
    <cellStyle name="Normal 2 69" xfId="201" xr:uid="{00000000-0005-0000-0000-000060060000}"/>
    <cellStyle name="Normal 2 7" xfId="18" xr:uid="{00000000-0005-0000-0000-000061060000}"/>
    <cellStyle name="Normal 2 70" xfId="204" xr:uid="{00000000-0005-0000-0000-000062060000}"/>
    <cellStyle name="Normal 2 71" xfId="207" xr:uid="{00000000-0005-0000-0000-000063060000}"/>
    <cellStyle name="Normal 2 72" xfId="210" xr:uid="{00000000-0005-0000-0000-000064060000}"/>
    <cellStyle name="Normal 2 73" xfId="213" xr:uid="{00000000-0005-0000-0000-000065060000}"/>
    <cellStyle name="Normal 2 74" xfId="216" xr:uid="{00000000-0005-0000-0000-000066060000}"/>
    <cellStyle name="Normal 2 75" xfId="219" xr:uid="{00000000-0005-0000-0000-000067060000}"/>
    <cellStyle name="Normal 2 76" xfId="222" xr:uid="{00000000-0005-0000-0000-000068060000}"/>
    <cellStyle name="Normal 2 77" xfId="225" xr:uid="{00000000-0005-0000-0000-000069060000}"/>
    <cellStyle name="Normal 2 78" xfId="228" xr:uid="{00000000-0005-0000-0000-00006A060000}"/>
    <cellStyle name="Normal 2 79" xfId="231" xr:uid="{00000000-0005-0000-0000-00006B060000}"/>
    <cellStyle name="Normal 2 8" xfId="21" xr:uid="{00000000-0005-0000-0000-00006C060000}"/>
    <cellStyle name="Normal 2 80" xfId="234" xr:uid="{00000000-0005-0000-0000-00006D060000}"/>
    <cellStyle name="Normal 2 81" xfId="237" xr:uid="{00000000-0005-0000-0000-00006E060000}"/>
    <cellStyle name="Normal 2 82" xfId="240" xr:uid="{00000000-0005-0000-0000-00006F060000}"/>
    <cellStyle name="Normal 2 83" xfId="243" xr:uid="{00000000-0005-0000-0000-000070060000}"/>
    <cellStyle name="Normal 2 84" xfId="246" xr:uid="{00000000-0005-0000-0000-000071060000}"/>
    <cellStyle name="Normal 2 85" xfId="249" xr:uid="{00000000-0005-0000-0000-000072060000}"/>
    <cellStyle name="Normal 2 86" xfId="252" xr:uid="{00000000-0005-0000-0000-000073060000}"/>
    <cellStyle name="Normal 2 87" xfId="255" xr:uid="{00000000-0005-0000-0000-000074060000}"/>
    <cellStyle name="Normal 2 88" xfId="258" xr:uid="{00000000-0005-0000-0000-000075060000}"/>
    <cellStyle name="Normal 2 89" xfId="261" xr:uid="{00000000-0005-0000-0000-000076060000}"/>
    <cellStyle name="Normal 2 9" xfId="24" xr:uid="{00000000-0005-0000-0000-000077060000}"/>
    <cellStyle name="Normal 2 90" xfId="264" xr:uid="{00000000-0005-0000-0000-000078060000}"/>
    <cellStyle name="Normal 2 91" xfId="267" xr:uid="{00000000-0005-0000-0000-000079060000}"/>
    <cellStyle name="Normal 2 92" xfId="270" xr:uid="{00000000-0005-0000-0000-00007A060000}"/>
    <cellStyle name="Normal 2 93" xfId="273" xr:uid="{00000000-0005-0000-0000-00007B060000}"/>
    <cellStyle name="Normal 2 94" xfId="276" xr:uid="{00000000-0005-0000-0000-00007C060000}"/>
    <cellStyle name="Normal 2 95" xfId="279" xr:uid="{00000000-0005-0000-0000-00007D060000}"/>
    <cellStyle name="Normal 2 96" xfId="282" xr:uid="{00000000-0005-0000-0000-00007E060000}"/>
    <cellStyle name="Normal 2 97" xfId="285" xr:uid="{00000000-0005-0000-0000-00007F060000}"/>
    <cellStyle name="Normal 2 98" xfId="288" xr:uid="{00000000-0005-0000-0000-000080060000}"/>
    <cellStyle name="Normal 2 99" xfId="291" xr:uid="{00000000-0005-0000-0000-000081060000}"/>
    <cellStyle name="Normal 3" xfId="358" xr:uid="{00000000-0005-0000-0000-000082060000}"/>
    <cellStyle name="Normal 3 2" xfId="608" xr:uid="{00000000-0005-0000-0000-000083060000}"/>
    <cellStyle name="Normal 3 2 2" xfId="881" xr:uid="{00000000-0005-0000-0000-000084060000}"/>
    <cellStyle name="Normal 3 2 2 2" xfId="1549" xr:uid="{00000000-0005-0000-0000-000085060000}"/>
    <cellStyle name="Normal 3 2 3" xfId="1298" xr:uid="{00000000-0005-0000-0000-000086060000}"/>
    <cellStyle name="Normal 3 3" xfId="880" xr:uid="{00000000-0005-0000-0000-000087060000}"/>
    <cellStyle name="Normal 3 3 2" xfId="1548" xr:uid="{00000000-0005-0000-0000-000088060000}"/>
    <cellStyle name="Normal 3 4" xfId="1178" xr:uid="{00000000-0005-0000-0000-000089060000}"/>
    <cellStyle name="Normal 4" xfId="367" xr:uid="{00000000-0005-0000-0000-00008A060000}"/>
    <cellStyle name="Normal 4 2" xfId="541" xr:uid="{00000000-0005-0000-0000-00008B060000}"/>
    <cellStyle name="Normal 5" xfId="366" xr:uid="{00000000-0005-0000-0000-00008C060000}"/>
    <cellStyle name="Normal 5 2" xfId="882" xr:uid="{00000000-0005-0000-0000-00008D060000}"/>
    <cellStyle name="Normal 5 2 2" xfId="1550" xr:uid="{00000000-0005-0000-0000-00008E060000}"/>
    <cellStyle name="Normal 5 3" xfId="1181" xr:uid="{00000000-0005-0000-0000-00008F060000}"/>
    <cellStyle name="Normal 6" xfId="617" xr:uid="{00000000-0005-0000-0000-000090060000}"/>
    <cellStyle name="Normal 6 2" xfId="883" xr:uid="{00000000-0005-0000-0000-000091060000}"/>
    <cellStyle name="Normal 6 2 2" xfId="1551" xr:uid="{00000000-0005-0000-0000-000092060000}"/>
    <cellStyle name="Normal 6 3" xfId="1302" xr:uid="{00000000-0005-0000-0000-000093060000}"/>
    <cellStyle name="Normal 7" xfId="620" xr:uid="{00000000-0005-0000-0000-000094060000}"/>
    <cellStyle name="Normal 7 2" xfId="884" xr:uid="{00000000-0005-0000-0000-000095060000}"/>
    <cellStyle name="Normal 7 2 2" xfId="1552" xr:uid="{00000000-0005-0000-0000-000096060000}"/>
    <cellStyle name="Normal 7 3" xfId="1305" xr:uid="{00000000-0005-0000-0000-000097060000}"/>
    <cellStyle name="Normal 8" xfId="623" xr:uid="{00000000-0005-0000-0000-000098060000}"/>
    <cellStyle name="Normal 8 2" xfId="641" xr:uid="{00000000-0005-0000-0000-000099060000}"/>
    <cellStyle name="Normal 8 2 2" xfId="1309" xr:uid="{00000000-0005-0000-0000-00009A060000}"/>
    <cellStyle name="Normal 8 3" xfId="1308" xr:uid="{00000000-0005-0000-0000-00009B060000}"/>
    <cellStyle name="Normal 9" xfId="1058" xr:uid="{00000000-0005-0000-0000-00009C060000}"/>
    <cellStyle name="Normal 9 2" xfId="1568" xr:uid="{00000000-0005-0000-0000-00009D060000}"/>
    <cellStyle name="Note 2" xfId="1061" xr:uid="{00000000-0005-0000-0000-00009E060000}"/>
    <cellStyle name="Note 2 2" xfId="1571" xr:uid="{00000000-0005-0000-0000-00009F060000}"/>
    <cellStyle name="Output" xfId="1027" builtinId="21" customBuiltin="1"/>
    <cellStyle name="Percent 2" xfId="364" xr:uid="{00000000-0005-0000-0000-0000A0060000}"/>
    <cellStyle name="Percent 2 2" xfId="614" xr:uid="{00000000-0005-0000-0000-0000A1060000}"/>
    <cellStyle name="Percent 3" xfId="365" xr:uid="{00000000-0005-0000-0000-0000A2060000}"/>
    <cellStyle name="Percent 3 2" xfId="615" xr:uid="{00000000-0005-0000-0000-0000A3060000}"/>
    <cellStyle name="Percent 3 2 2" xfId="886" xr:uid="{00000000-0005-0000-0000-0000A4060000}"/>
    <cellStyle name="Percent 3 2 2 2" xfId="1554" xr:uid="{00000000-0005-0000-0000-0000A5060000}"/>
    <cellStyle name="Percent 3 2 3" xfId="1300" xr:uid="{00000000-0005-0000-0000-0000A6060000}"/>
    <cellStyle name="Percent 3 3" xfId="885" xr:uid="{00000000-0005-0000-0000-0000A7060000}"/>
    <cellStyle name="Percent 3 3 2" xfId="1553" xr:uid="{00000000-0005-0000-0000-0000A8060000}"/>
    <cellStyle name="Percent 3 4" xfId="1180" xr:uid="{00000000-0005-0000-0000-0000A9060000}"/>
    <cellStyle name="Percent 4" xfId="607" xr:uid="{00000000-0005-0000-0000-0000AA060000}"/>
    <cellStyle name="Percent 5" xfId="622" xr:uid="{00000000-0005-0000-0000-0000AB060000}"/>
    <cellStyle name="Percent 5 2" xfId="887" xr:uid="{00000000-0005-0000-0000-0000AC060000}"/>
    <cellStyle name="Percent 5 2 2" xfId="1555" xr:uid="{00000000-0005-0000-0000-0000AD060000}"/>
    <cellStyle name="Percent 5 3" xfId="1307" xr:uid="{00000000-0005-0000-0000-0000AE060000}"/>
    <cellStyle name="Percent 6" xfId="1060" xr:uid="{00000000-0005-0000-0000-0000AF060000}"/>
    <cellStyle name="Percent 6 2" xfId="1570" xr:uid="{00000000-0005-0000-0000-0000B0060000}"/>
    <cellStyle name="Title" xfId="1018" builtinId="15" customBuiltin="1"/>
    <cellStyle name="Total" xfId="1033" builtinId="25" customBuiltin="1"/>
    <cellStyle name="Warning Text" xfId="1031" builtinId="11" customBuiltin="1"/>
  </cellStyles>
  <dxfs count="40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79C8"/>
      <color rgb="FF797C82"/>
      <color rgb="FF9E884F"/>
      <color rgb="FFA2A4A5"/>
      <color rgb="FFE0E0E0"/>
      <color rgb="FFD9D9D9"/>
      <color rgb="FFE2E2E2"/>
      <color rgb="FFE1D9C5"/>
      <color rgb="FFB1B3B4"/>
      <color rgb="FFAE99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Global Health Premier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6" Type="http://schemas.openxmlformats.org/officeDocument/2006/relationships/hyperlink" Target="#'Global Health Elite'!A1"/><Relationship Id="rId5" Type="http://schemas.openxmlformats.org/officeDocument/2006/relationships/hyperlink" Target="#'Global Health Ultimate'!A1"/><Relationship Id="rId4" Type="http://schemas.openxmlformats.org/officeDocument/2006/relationships/hyperlink" Target="#'Global Health Select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Relationship Id="rId5" Type="http://schemas.openxmlformats.org/officeDocument/2006/relationships/image" Target="../media/image7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INGRESO DE DATOS'!A1"/><Relationship Id="rId1" Type="http://schemas.openxmlformats.org/officeDocument/2006/relationships/image" Target="../media/image8.png"/><Relationship Id="rId4" Type="http://schemas.openxmlformats.org/officeDocument/2006/relationships/image" Target="../media/image9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jpeg"/><Relationship Id="rId1" Type="http://schemas.openxmlformats.org/officeDocument/2006/relationships/hyperlink" Target="#'INGRESO DE DAT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850900</xdr:colOff>
      <xdr:row>35</xdr:row>
      <xdr:rowOff>220207</xdr:rowOff>
    </xdr:from>
    <xdr:to>
      <xdr:col>6</xdr:col>
      <xdr:colOff>939800</xdr:colOff>
      <xdr:row>37</xdr:row>
      <xdr:rowOff>166867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4419600" y="8170407"/>
          <a:ext cx="5930900" cy="403860"/>
        </a:xfrm>
        <a:prstGeom prst="rect">
          <a:avLst/>
        </a:prstGeom>
        <a:solidFill>
          <a:srgbClr val="0070C0"/>
        </a:solidFill>
        <a:ln w="38100">
          <a:noFill/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marL="0" indent="0" algn="ctr" rtl="0">
            <a:defRPr sz="1000"/>
          </a:pPr>
          <a:r>
            <a:rPr lang="es-ES" sz="1600" b="1" i="0" u="none" strike="noStrike" baseline="0">
              <a:solidFill>
                <a:schemeClr val="bg1"/>
              </a:solidFill>
              <a:latin typeface="Microsoft Sans Serif"/>
              <a:ea typeface="+mn-ea"/>
              <a:cs typeface="Microsoft Sans Serif"/>
            </a:rPr>
            <a:t>VER RESUMEN DE TARIFAS</a:t>
          </a:r>
        </a:p>
      </xdr:txBody>
    </xdr:sp>
    <xdr:clientData fPrintsWithSheet="0"/>
  </xdr:twoCellAnchor>
  <xdr:oneCellAnchor>
    <xdr:from>
      <xdr:col>0</xdr:col>
      <xdr:colOff>990599</xdr:colOff>
      <xdr:row>24</xdr:row>
      <xdr:rowOff>139701</xdr:rowOff>
    </xdr:from>
    <xdr:ext cx="1371601" cy="66040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990599" y="7594601"/>
          <a:ext cx="1371601" cy="6604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3</xdr:col>
      <xdr:colOff>1</xdr:colOff>
      <xdr:row>24</xdr:row>
      <xdr:rowOff>152401</xdr:rowOff>
    </xdr:from>
    <xdr:ext cx="1358900" cy="63500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771901" y="7607301"/>
          <a:ext cx="1358900" cy="635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2</xdr:col>
      <xdr:colOff>1129393</xdr:colOff>
      <xdr:row>7</xdr:row>
      <xdr:rowOff>168841</xdr:rowOff>
    </xdr:from>
    <xdr:to>
      <xdr:col>9</xdr:col>
      <xdr:colOff>993322</xdr:colOff>
      <xdr:row>10</xdr:row>
      <xdr:rowOff>0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3821793" y="2378641"/>
          <a:ext cx="9173029" cy="5420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- Global Health Plans</a:t>
          </a:r>
        </a:p>
      </xdr:txBody>
    </xdr:sp>
    <xdr:clientData/>
  </xdr:twoCellAnchor>
  <xdr:twoCellAnchor editAs="oneCell">
    <xdr:from>
      <xdr:col>0</xdr:col>
      <xdr:colOff>114300</xdr:colOff>
      <xdr:row>0</xdr:row>
      <xdr:rowOff>63500</xdr:rowOff>
    </xdr:from>
    <xdr:to>
      <xdr:col>1</xdr:col>
      <xdr:colOff>1028700</xdr:colOff>
      <xdr:row>6</xdr:row>
      <xdr:rowOff>125707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3500"/>
          <a:ext cx="1498600" cy="1497307"/>
        </a:xfrm>
        <a:prstGeom prst="rect">
          <a:avLst/>
        </a:prstGeom>
      </xdr:spPr>
    </xdr:pic>
    <xdr:clientData/>
  </xdr:twoCellAnchor>
  <xdr:twoCellAnchor>
    <xdr:from>
      <xdr:col>2</xdr:col>
      <xdr:colOff>596900</xdr:colOff>
      <xdr:row>1</xdr:row>
      <xdr:rowOff>25400</xdr:rowOff>
    </xdr:from>
    <xdr:to>
      <xdr:col>11</xdr:col>
      <xdr:colOff>25400</xdr:colOff>
      <xdr:row>6</xdr:row>
      <xdr:rowOff>0</xdr:rowOff>
    </xdr:to>
    <xdr:sp macro="" textlink="">
      <xdr:nvSpPr>
        <xdr:cNvPr id="28" name="Text Box 1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2628900" y="254000"/>
          <a:ext cx="96266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5</xdr:col>
      <xdr:colOff>3401</xdr:colOff>
      <xdr:row>29</xdr:row>
      <xdr:rowOff>120121</xdr:rowOff>
    </xdr:from>
    <xdr:to>
      <xdr:col>5</xdr:col>
      <xdr:colOff>1375001</xdr:colOff>
      <xdr:row>35</xdr:row>
      <xdr:rowOff>120121</xdr:rowOff>
    </xdr:to>
    <xdr:sp macro="" textlink="">
      <xdr:nvSpPr>
        <xdr:cNvPr id="31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7852001" y="6698721"/>
          <a:ext cx="1371600" cy="1371600"/>
        </a:xfrm>
        <a:prstGeom prst="ellipse">
          <a:avLst/>
        </a:prstGeom>
        <a:solidFill>
          <a:srgbClr val="F1EFEB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200" b="1" i="0" u="none" strike="noStrike" baseline="0">
              <a:solidFill>
                <a:srgbClr val="002060"/>
              </a:solidFill>
              <a:latin typeface="Arial"/>
              <a:ea typeface="+mn-ea"/>
              <a:cs typeface="Arial"/>
            </a:rPr>
            <a:t>GLOBAL PREMIER</a:t>
          </a:r>
        </a:p>
      </xdr:txBody>
    </xdr:sp>
    <xdr:clientData/>
  </xdr:twoCellAnchor>
  <xdr:twoCellAnchor editAs="absolute">
    <xdr:from>
      <xdr:col>7</xdr:col>
      <xdr:colOff>338</xdr:colOff>
      <xdr:row>29</xdr:row>
      <xdr:rowOff>120121</xdr:rowOff>
    </xdr:from>
    <xdr:to>
      <xdr:col>7</xdr:col>
      <xdr:colOff>1371938</xdr:colOff>
      <xdr:row>35</xdr:row>
      <xdr:rowOff>120121</xdr:rowOff>
    </xdr:to>
    <xdr:sp macro="" textlink="">
      <xdr:nvSpPr>
        <xdr:cNvPr id="32" name="Oval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10973138" y="6698721"/>
          <a:ext cx="1371600" cy="1371600"/>
        </a:xfrm>
        <a:prstGeom prst="ellipse">
          <a:avLst/>
        </a:prstGeom>
        <a:solidFill>
          <a:srgbClr val="740937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  <a:p>
          <a:pPr marL="0" indent="0"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GLOBAL SELECT</a:t>
          </a:r>
        </a:p>
        <a:p>
          <a:pPr marL="0" indent="0"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 editAs="absolute">
    <xdr:from>
      <xdr:col>1</xdr:col>
      <xdr:colOff>1206500</xdr:colOff>
      <xdr:row>29</xdr:row>
      <xdr:rowOff>120121</xdr:rowOff>
    </xdr:from>
    <xdr:to>
      <xdr:col>2</xdr:col>
      <xdr:colOff>927100</xdr:colOff>
      <xdr:row>35</xdr:row>
      <xdr:rowOff>120121</xdr:rowOff>
    </xdr:to>
    <xdr:sp macro="" textlink="">
      <xdr:nvSpPr>
        <xdr:cNvPr id="35" name="Oval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1866900" y="6698721"/>
          <a:ext cx="1371600" cy="1371600"/>
        </a:xfrm>
        <a:prstGeom prst="ellipse">
          <a:avLst/>
        </a:prstGeom>
        <a:solidFill>
          <a:srgbClr val="3399FF"/>
        </a:solidFill>
        <a:ln w="38100" algn="ctr">
          <a:noFill/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"/>
              <a:cs typeface="Arial"/>
            </a:rPr>
            <a:t>GLOBAL ULTIMATE</a:t>
          </a:r>
        </a:p>
      </xdr:txBody>
    </xdr:sp>
    <xdr:clientData/>
  </xdr:twoCellAnchor>
  <xdr:twoCellAnchor editAs="absolute">
    <xdr:from>
      <xdr:col>3</xdr:col>
      <xdr:colOff>1285988</xdr:colOff>
      <xdr:row>29</xdr:row>
      <xdr:rowOff>120121</xdr:rowOff>
    </xdr:from>
    <xdr:to>
      <xdr:col>3</xdr:col>
      <xdr:colOff>2657588</xdr:colOff>
      <xdr:row>35</xdr:row>
      <xdr:rowOff>120121</xdr:rowOff>
    </xdr:to>
    <xdr:sp macro="" textlink="">
      <xdr:nvSpPr>
        <xdr:cNvPr id="36" name="Oval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 bwMode="auto">
        <a:xfrm>
          <a:off x="4854688" y="6698721"/>
          <a:ext cx="1371600" cy="1371600"/>
        </a:xfrm>
        <a:prstGeom prst="ellipse">
          <a:avLst/>
        </a:prstGeom>
        <a:solidFill>
          <a:srgbClr val="0D1846"/>
        </a:solidFill>
        <a:ln w="38100" algn="ctr">
          <a:solidFill>
            <a:schemeClr val="bg1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marL="0" indent="0"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Arial"/>
              <a:ea typeface="+mn-ea"/>
              <a:cs typeface="Arial"/>
            </a:rPr>
            <a:t>GOBAL ELITE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8</xdr:row>
      <xdr:rowOff>130626</xdr:rowOff>
    </xdr:from>
    <xdr:to>
      <xdr:col>0</xdr:col>
      <xdr:colOff>2987675</xdr:colOff>
      <xdr:row>10</xdr:row>
      <xdr:rowOff>28984</xdr:rowOff>
    </xdr:to>
    <xdr:sp macro="" textlink="">
      <xdr:nvSpPr>
        <xdr:cNvPr id="3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77800" y="1756226"/>
          <a:ext cx="2809875" cy="304758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8</xdr:col>
      <xdr:colOff>609600</xdr:colOff>
      <xdr:row>21</xdr:row>
      <xdr:rowOff>66675</xdr:rowOff>
    </xdr:from>
    <xdr:to>
      <xdr:col>8</xdr:col>
      <xdr:colOff>1188969</xdr:colOff>
      <xdr:row>23</xdr:row>
      <xdr:rowOff>165492</xdr:rowOff>
    </xdr:to>
    <xdr:pic macro="[0]!PictureUltimate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4257675"/>
          <a:ext cx="579369" cy="708417"/>
        </a:xfrm>
        <a:prstGeom prst="rect">
          <a:avLst/>
        </a:prstGeom>
      </xdr:spPr>
    </xdr:pic>
    <xdr:clientData/>
  </xdr:twoCellAnchor>
  <xdr:twoCellAnchor>
    <xdr:from>
      <xdr:col>3</xdr:col>
      <xdr:colOff>232930</xdr:colOff>
      <xdr:row>7</xdr:row>
      <xdr:rowOff>79223</xdr:rowOff>
    </xdr:from>
    <xdr:to>
      <xdr:col>8</xdr:col>
      <xdr:colOff>1053291</xdr:colOff>
      <xdr:row>10</xdr:row>
      <xdr:rowOff>32657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1239597" y="3027437"/>
          <a:ext cx="10058099" cy="543077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Ultimate Health Plan</a:t>
          </a:r>
        </a:p>
      </xdr:txBody>
    </xdr:sp>
    <xdr:clientData/>
  </xdr:twoCellAnchor>
  <xdr:twoCellAnchor editAs="oneCell">
    <xdr:from>
      <xdr:col>0</xdr:col>
      <xdr:colOff>190500</xdr:colOff>
      <xdr:row>0</xdr:row>
      <xdr:rowOff>101600</xdr:rowOff>
    </xdr:from>
    <xdr:to>
      <xdr:col>0</xdr:col>
      <xdr:colOff>1689100</xdr:colOff>
      <xdr:row>7</xdr:row>
      <xdr:rowOff>201907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6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2705100</xdr:colOff>
      <xdr:row>0</xdr:row>
      <xdr:rowOff>165100</xdr:rowOff>
    </xdr:from>
    <xdr:to>
      <xdr:col>8</xdr:col>
      <xdr:colOff>1066800</xdr:colOff>
      <xdr:row>7</xdr:row>
      <xdr:rowOff>50800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2705100" y="165100"/>
          <a:ext cx="16090900" cy="1308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12700</xdr:colOff>
      <xdr:row>12</xdr:row>
      <xdr:rowOff>38100</xdr:rowOff>
    </xdr:from>
    <xdr:to>
      <xdr:col>3</xdr:col>
      <xdr:colOff>25400</xdr:colOff>
      <xdr:row>133</xdr:row>
      <xdr:rowOff>317501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0"/>
        <a:stretch/>
      </xdr:blipFill>
      <xdr:spPr>
        <a:xfrm>
          <a:off x="12700" y="2540000"/>
          <a:ext cx="9639300" cy="253746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175379</xdr:colOff>
      <xdr:row>7</xdr:row>
      <xdr:rowOff>187533</xdr:rowOff>
    </xdr:from>
    <xdr:to>
      <xdr:col>0</xdr:col>
      <xdr:colOff>3048754</xdr:colOff>
      <xdr:row>9</xdr:row>
      <xdr:rowOff>95912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75379" y="4126686"/>
          <a:ext cx="2873375" cy="295836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3</xdr:col>
      <xdr:colOff>552006</xdr:colOff>
      <xdr:row>4</xdr:row>
      <xdr:rowOff>185617</xdr:rowOff>
    </xdr:from>
    <xdr:to>
      <xdr:col>11</xdr:col>
      <xdr:colOff>440603</xdr:colOff>
      <xdr:row>9</xdr:row>
      <xdr:rowOff>143896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9776217" y="3795091"/>
          <a:ext cx="13368421" cy="760384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Elite Health Plan</a:t>
          </a:r>
        </a:p>
      </xdr:txBody>
    </xdr:sp>
    <xdr:clientData/>
  </xdr:twoCellAnchor>
  <xdr:twoCellAnchor editAs="oneCell">
    <xdr:from>
      <xdr:col>10</xdr:col>
      <xdr:colOff>177800</xdr:colOff>
      <xdr:row>11</xdr:row>
      <xdr:rowOff>28575</xdr:rowOff>
    </xdr:from>
    <xdr:to>
      <xdr:col>10</xdr:col>
      <xdr:colOff>927894</xdr:colOff>
      <xdr:row>14</xdr:row>
      <xdr:rowOff>7144</xdr:rowOff>
    </xdr:to>
    <xdr:pic macro="[0]!PictureElite_Click"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99200" y="2251075"/>
          <a:ext cx="750094" cy="74056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38100</xdr:rowOff>
    </xdr:from>
    <xdr:to>
      <xdr:col>0</xdr:col>
      <xdr:colOff>1670050</xdr:colOff>
      <xdr:row>7</xdr:row>
      <xdr:rowOff>198732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8100"/>
          <a:ext cx="1498600" cy="1497307"/>
        </a:xfrm>
        <a:prstGeom prst="rect">
          <a:avLst/>
        </a:prstGeom>
      </xdr:spPr>
    </xdr:pic>
    <xdr:clientData/>
  </xdr:twoCellAnchor>
  <xdr:twoCellAnchor>
    <xdr:from>
      <xdr:col>0</xdr:col>
      <xdr:colOff>2686049</xdr:colOff>
      <xdr:row>0</xdr:row>
      <xdr:rowOff>101600</xdr:rowOff>
    </xdr:from>
    <xdr:to>
      <xdr:col>11</xdr:col>
      <xdr:colOff>19049</xdr:colOff>
      <xdr:row>5</xdr:row>
      <xdr:rowOff>95250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2686049" y="101600"/>
          <a:ext cx="17173575" cy="993775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12</xdr:row>
      <xdr:rowOff>63500</xdr:rowOff>
    </xdr:from>
    <xdr:to>
      <xdr:col>3</xdr:col>
      <xdr:colOff>25400</xdr:colOff>
      <xdr:row>76</xdr:row>
      <xdr:rowOff>304800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2"/>
        <a:stretch/>
      </xdr:blipFill>
      <xdr:spPr>
        <a:xfrm>
          <a:off x="0" y="2514600"/>
          <a:ext cx="8089900" cy="2108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180688</xdr:colOff>
      <xdr:row>9</xdr:row>
      <xdr:rowOff>115149</xdr:rowOff>
    </xdr:from>
    <xdr:to>
      <xdr:col>0</xdr:col>
      <xdr:colOff>2988748</xdr:colOff>
      <xdr:row>11</xdr:row>
      <xdr:rowOff>130372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 bwMode="auto">
        <a:xfrm>
          <a:off x="180688" y="4068248"/>
          <a:ext cx="2808060" cy="408744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10</xdr:col>
      <xdr:colOff>247650</xdr:colOff>
      <xdr:row>13</xdr:row>
      <xdr:rowOff>6350</xdr:rowOff>
    </xdr:from>
    <xdr:to>
      <xdr:col>10</xdr:col>
      <xdr:colOff>997744</xdr:colOff>
      <xdr:row>15</xdr:row>
      <xdr:rowOff>280194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5050" y="2482850"/>
          <a:ext cx="750094" cy="756444"/>
        </a:xfrm>
        <a:prstGeom prst="rect">
          <a:avLst/>
        </a:prstGeom>
      </xdr:spPr>
    </xdr:pic>
    <xdr:clientData/>
  </xdr:twoCellAnchor>
  <xdr:twoCellAnchor>
    <xdr:from>
      <xdr:col>3</xdr:col>
      <xdr:colOff>171819</xdr:colOff>
      <xdr:row>8</xdr:row>
      <xdr:rowOff>66675</xdr:rowOff>
    </xdr:from>
    <xdr:to>
      <xdr:col>10</xdr:col>
      <xdr:colOff>1470082</xdr:colOff>
      <xdr:row>11</xdr:row>
      <xdr:rowOff>104776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 bwMode="auto">
        <a:xfrm>
          <a:off x="9684119" y="3902075"/>
          <a:ext cx="12969563" cy="647701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Premier Health Plan</a:t>
          </a:r>
        </a:p>
      </xdr:txBody>
    </xdr:sp>
    <xdr:clientData/>
  </xdr:twoCellAnchor>
  <xdr:twoCellAnchor editAs="oneCell">
    <xdr:from>
      <xdr:col>0</xdr:col>
      <xdr:colOff>180975</xdr:colOff>
      <xdr:row>0</xdr:row>
      <xdr:rowOff>114300</xdr:rowOff>
    </xdr:from>
    <xdr:to>
      <xdr:col>0</xdr:col>
      <xdr:colOff>1679575</xdr:colOff>
      <xdr:row>8</xdr:row>
      <xdr:rowOff>109832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4300"/>
          <a:ext cx="1498600" cy="1519532"/>
        </a:xfrm>
        <a:prstGeom prst="rect">
          <a:avLst/>
        </a:prstGeom>
      </xdr:spPr>
    </xdr:pic>
    <xdr:clientData/>
  </xdr:twoCellAnchor>
  <xdr:twoCellAnchor>
    <xdr:from>
      <xdr:col>0</xdr:col>
      <xdr:colOff>2695574</xdr:colOff>
      <xdr:row>0</xdr:row>
      <xdr:rowOff>177800</xdr:rowOff>
    </xdr:from>
    <xdr:to>
      <xdr:col>11</xdr:col>
      <xdr:colOff>41274</xdr:colOff>
      <xdr:row>6</xdr:row>
      <xdr:rowOff>44450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 bwMode="auto">
        <a:xfrm>
          <a:off x="2695574" y="177800"/>
          <a:ext cx="17195800" cy="10096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14</xdr:row>
      <xdr:rowOff>63500</xdr:rowOff>
    </xdr:from>
    <xdr:to>
      <xdr:col>1</xdr:col>
      <xdr:colOff>3527064</xdr:colOff>
      <xdr:row>85</xdr:row>
      <xdr:rowOff>177800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30" b="1"/>
        <a:stretch/>
      </xdr:blipFill>
      <xdr:spPr>
        <a:xfrm>
          <a:off x="0" y="2832100"/>
          <a:ext cx="8226064" cy="2100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8</xdr:row>
      <xdr:rowOff>141514</xdr:rowOff>
    </xdr:from>
    <xdr:to>
      <xdr:col>0</xdr:col>
      <xdr:colOff>2968625</xdr:colOff>
      <xdr:row>10</xdr:row>
      <xdr:rowOff>108101</xdr:rowOff>
    </xdr:to>
    <xdr:sp macro="" textlink="">
      <xdr:nvSpPr>
        <xdr:cNvPr id="8" name="Text Box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238125" y="4269014"/>
          <a:ext cx="2730500" cy="389920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10</xdr:col>
      <xdr:colOff>333375</xdr:colOff>
      <xdr:row>11</xdr:row>
      <xdr:rowOff>184150</xdr:rowOff>
    </xdr:from>
    <xdr:to>
      <xdr:col>10</xdr:col>
      <xdr:colOff>1083469</xdr:colOff>
      <xdr:row>14</xdr:row>
      <xdr:rowOff>242092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2275" y="2279650"/>
          <a:ext cx="750094" cy="731042"/>
        </a:xfrm>
        <a:prstGeom prst="rect">
          <a:avLst/>
        </a:prstGeom>
      </xdr:spPr>
    </xdr:pic>
    <xdr:clientData/>
  </xdr:twoCellAnchor>
  <xdr:twoCellAnchor>
    <xdr:from>
      <xdr:col>3</xdr:col>
      <xdr:colOff>952500</xdr:colOff>
      <xdr:row>8</xdr:row>
      <xdr:rowOff>85724</xdr:rowOff>
    </xdr:from>
    <xdr:to>
      <xdr:col>10</xdr:col>
      <xdr:colOff>1309158</xdr:colOff>
      <xdr:row>11</xdr:row>
      <xdr:rowOff>132292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10927292" y="4213224"/>
          <a:ext cx="12236449" cy="681568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Global Select Health Plan</a:t>
          </a:r>
        </a:p>
      </xdr:txBody>
    </xdr:sp>
    <xdr:clientData/>
  </xdr:twoCellAnchor>
  <xdr:twoCellAnchor editAs="oneCell">
    <xdr:from>
      <xdr:col>0</xdr:col>
      <xdr:colOff>4153958</xdr:colOff>
      <xdr:row>48</xdr:row>
      <xdr:rowOff>277812</xdr:rowOff>
    </xdr:from>
    <xdr:to>
      <xdr:col>1</xdr:col>
      <xdr:colOff>1604327</xdr:colOff>
      <xdr:row>49</xdr:row>
      <xdr:rowOff>211180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3958" y="17065625"/>
          <a:ext cx="2834640" cy="22440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0</xdr:row>
      <xdr:rowOff>76200</xdr:rowOff>
    </xdr:from>
    <xdr:to>
      <xdr:col>0</xdr:col>
      <xdr:colOff>1786253</xdr:colOff>
      <xdr:row>8</xdr:row>
      <xdr:rowOff>71732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76200"/>
          <a:ext cx="1548129" cy="1519532"/>
        </a:xfrm>
        <a:prstGeom prst="rect">
          <a:avLst/>
        </a:prstGeom>
      </xdr:spPr>
    </xdr:pic>
    <xdr:clientData/>
  </xdr:twoCellAnchor>
  <xdr:twoCellAnchor>
    <xdr:from>
      <xdr:col>0</xdr:col>
      <xdr:colOff>2752724</xdr:colOff>
      <xdr:row>0</xdr:row>
      <xdr:rowOff>139700</xdr:rowOff>
    </xdr:from>
    <xdr:to>
      <xdr:col>11</xdr:col>
      <xdr:colOff>9525</xdr:colOff>
      <xdr:row>6</xdr:row>
      <xdr:rowOff>6350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2752724" y="139700"/>
          <a:ext cx="17764126" cy="100965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12700</xdr:rowOff>
    </xdr:from>
    <xdr:to>
      <xdr:col>1</xdr:col>
      <xdr:colOff>3683000</xdr:colOff>
      <xdr:row>69</xdr:row>
      <xdr:rowOff>228602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59"/>
        <a:stretch/>
      </xdr:blipFill>
      <xdr:spPr>
        <a:xfrm>
          <a:off x="0" y="2590800"/>
          <a:ext cx="8394700" cy="181483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1731772</xdr:colOff>
      <xdr:row>1048576</xdr:row>
      <xdr:rowOff>3962400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930872" cy="3962400"/>
        </a:xfrm>
        <a:prstGeom prst="rect">
          <a:avLst/>
        </a:prstGeom>
      </xdr:spPr>
    </xdr:pic>
    <xdr:clientData/>
  </xdr:twoCellAnchor>
  <xdr:twoCellAnchor>
    <xdr:from>
      <xdr:col>0</xdr:col>
      <xdr:colOff>1815</xdr:colOff>
      <xdr:row>20</xdr:row>
      <xdr:rowOff>152400</xdr:rowOff>
    </xdr:from>
    <xdr:to>
      <xdr:col>0</xdr:col>
      <xdr:colOff>2841625</xdr:colOff>
      <xdr:row>21</xdr:row>
      <xdr:rowOff>185510</xdr:rowOff>
    </xdr:to>
    <xdr:sp macro="" textlink="">
      <xdr:nvSpPr>
        <xdr:cNvPr id="3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815" y="3375025"/>
          <a:ext cx="2839810" cy="398235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5</xdr:col>
      <xdr:colOff>1746250</xdr:colOff>
      <xdr:row>28</xdr:row>
      <xdr:rowOff>63500</xdr:rowOff>
    </xdr:from>
    <xdr:to>
      <xdr:col>7</xdr:col>
      <xdr:colOff>1365250</xdr:colOff>
      <xdr:row>29</xdr:row>
      <xdr:rowOff>88899</xdr:rowOff>
    </xdr:to>
    <xdr:sp macro="" textlink="">
      <xdr:nvSpPr>
        <xdr:cNvPr id="6" name="Rectangle 6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12573000" y="5651500"/>
          <a:ext cx="2921000" cy="327024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984250</xdr:colOff>
      <xdr:row>27</xdr:row>
      <xdr:rowOff>95250</xdr:rowOff>
    </xdr:from>
    <xdr:to>
      <xdr:col>8</xdr:col>
      <xdr:colOff>1734344</xdr:colOff>
      <xdr:row>1048576</xdr:row>
      <xdr:rowOff>756444</xdr:rowOff>
    </xdr:to>
    <xdr:pic macro="[0]!PictureMajorMedical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38550" y="5448300"/>
          <a:ext cx="750094" cy="75644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168729</xdr:rowOff>
    </xdr:from>
    <xdr:to>
      <xdr:col>0</xdr:col>
      <xdr:colOff>1371600</xdr:colOff>
      <xdr:row>1048576</xdr:row>
      <xdr:rowOff>1140279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8729"/>
          <a:ext cx="1219200" cy="1140279"/>
        </a:xfrm>
        <a:prstGeom prst="rect">
          <a:avLst/>
        </a:prstGeom>
      </xdr:spPr>
    </xdr:pic>
    <xdr:clientData/>
  </xdr:twoCellAnchor>
  <xdr:twoCellAnchor>
    <xdr:from>
      <xdr:col>1</xdr:col>
      <xdr:colOff>860877</xdr:colOff>
      <xdr:row>12</xdr:row>
      <xdr:rowOff>152399</xdr:rowOff>
    </xdr:from>
    <xdr:to>
      <xdr:col>5</xdr:col>
      <xdr:colOff>1321253</xdr:colOff>
      <xdr:row>18</xdr:row>
      <xdr:rowOff>53975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6232977" y="2400299"/>
          <a:ext cx="7470776" cy="1044576"/>
        </a:xfrm>
        <a:prstGeom prst="rect">
          <a:avLst/>
        </a:prstGeom>
        <a:solidFill>
          <a:schemeClr val="bg1">
            <a:alpha val="85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</a:t>
          </a:r>
        </a:p>
      </xdr:txBody>
    </xdr:sp>
    <xdr:clientData/>
  </xdr:twoCellAnchor>
  <xdr:twoCellAnchor>
    <xdr:from>
      <xdr:col>7</xdr:col>
      <xdr:colOff>1226003</xdr:colOff>
      <xdr:row>0</xdr:row>
      <xdr:rowOff>101600</xdr:rowOff>
    </xdr:from>
    <xdr:to>
      <xdr:col>8</xdr:col>
      <xdr:colOff>1488809</xdr:colOff>
      <xdr:row>4</xdr:row>
      <xdr:rowOff>5104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7761403" y="101600"/>
          <a:ext cx="1926506" cy="856004"/>
        </a:xfrm>
        <a:prstGeom prst="rect">
          <a:avLst/>
        </a:prstGeom>
        <a:solidFill>
          <a:schemeClr val="bg1">
            <a:alpha val="90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16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Global Ecuador</a:t>
          </a:r>
        </a:p>
        <a:p>
          <a:pPr algn="ctr"/>
          <a:r>
            <a:rPr lang="en-US" sz="1100" b="0" i="0" baseline="0">
              <a:effectLst/>
              <a:latin typeface="+mn-lt"/>
              <a:ea typeface="+mn-ea"/>
              <a:cs typeface="+mn-cs"/>
            </a:rPr>
            <a:t>www.bupasalud.com</a:t>
          </a:r>
          <a:endParaRPr lang="en-US">
            <a:effectLst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55880</xdr:colOff>
      <xdr:row>10</xdr:row>
      <xdr:rowOff>91577</xdr:rowOff>
    </xdr:from>
    <xdr:to>
      <xdr:col>1</xdr:col>
      <xdr:colOff>703580</xdr:colOff>
      <xdr:row>13</xdr:row>
      <xdr:rowOff>24902</xdr:rowOff>
    </xdr:to>
    <xdr:sp macro="" textlink="">
      <xdr:nvSpPr>
        <xdr:cNvPr id="12296" name="Text 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55880" y="2418217"/>
          <a:ext cx="3187700" cy="39052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  <a:scene3d>
          <a:camera prst="orthographicFront"/>
          <a:lightRig rig="threePt" dir="t"/>
        </a:scene3d>
        <a:sp3d>
          <a:bevelT w="38100" h="38100"/>
        </a:sp3d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6</xdr:col>
      <xdr:colOff>80010</xdr:colOff>
      <xdr:row>24</xdr:row>
      <xdr:rowOff>287867</xdr:rowOff>
    </xdr:from>
    <xdr:to>
      <xdr:col>6</xdr:col>
      <xdr:colOff>1052599</xdr:colOff>
      <xdr:row>30</xdr:row>
      <xdr:rowOff>58401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8210" y="4974167"/>
          <a:ext cx="972589" cy="104053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76200</xdr:rowOff>
    </xdr:from>
    <xdr:to>
      <xdr:col>0</xdr:col>
      <xdr:colOff>1593850</xdr:colOff>
      <xdr:row>9</xdr:row>
      <xdr:rowOff>128882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1498600" cy="1519532"/>
        </a:xfrm>
        <a:prstGeom prst="rect">
          <a:avLst/>
        </a:prstGeom>
      </xdr:spPr>
    </xdr:pic>
    <xdr:clientData/>
  </xdr:twoCellAnchor>
  <xdr:twoCellAnchor>
    <xdr:from>
      <xdr:col>0</xdr:col>
      <xdr:colOff>2085974</xdr:colOff>
      <xdr:row>0</xdr:row>
      <xdr:rowOff>111125</xdr:rowOff>
    </xdr:from>
    <xdr:to>
      <xdr:col>6</xdr:col>
      <xdr:colOff>1250948</xdr:colOff>
      <xdr:row>9</xdr:row>
      <xdr:rowOff>28575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085974" y="111125"/>
          <a:ext cx="8470899" cy="13843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1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Latinoamérica</a:t>
          </a:r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Ecuador</a:t>
          </a:r>
        </a:p>
        <a:p>
          <a:pPr algn="r" rtl="0"/>
          <a:endParaRPr lang="es-ES" sz="2400" b="0" i="0" baseline="0">
            <a:solidFill>
              <a:srgbClr val="0070C0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r" rtl="0"/>
          <a:endParaRPr lang="en-US" sz="2400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chemeClr val="bg1">
            <a:alpha val="90000"/>
          </a:schemeClr>
        </a:solidFill>
        <a:ln w="9525" algn="ctr">
          <a:noFill/>
          <a:miter lim="800000"/>
          <a:headEnd/>
          <a:tailEnd/>
        </a:ln>
        <a:effectLst/>
      </a:spPr>
      <a:bodyPr vertOverflow="clip" wrap="square" lIns="0" tIns="22860" rIns="36576" bIns="0" anchor="ctr" upright="1"/>
      <a:lstStyle>
        <a:defPPr algn="r">
          <a:defRPr sz="1600" b="1" i="0" u="none" strike="noStrike" baseline="0">
            <a:solidFill>
              <a:sysClr val="windowText" lastClr="000000"/>
            </a:solidFill>
            <a:latin typeface="+mn-lt"/>
            <a:ea typeface="+mn-ea"/>
            <a:cs typeface="+mn-cs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36"/>
  <sheetViews>
    <sheetView showGridLines="0" tabSelected="1" topLeftCell="A5" zoomScaleNormal="100" workbookViewId="0">
      <selection activeCell="D21" sqref="D21"/>
    </sheetView>
  </sheetViews>
  <sheetFormatPr baseColWidth="10" defaultColWidth="20.5" defaultRowHeight="18" x14ac:dyDescent="0.2"/>
  <cols>
    <col min="1" max="1" width="8.6640625" style="277" customWidth="1"/>
    <col min="2" max="2" width="21.6640625" style="277" customWidth="1"/>
    <col min="3" max="3" width="16.5" style="277" customWidth="1"/>
    <col min="4" max="4" width="35.6640625" style="277" customWidth="1"/>
    <col min="5" max="7" width="20.5" style="277" customWidth="1"/>
    <col min="8" max="8" width="28.33203125" style="277" customWidth="1"/>
    <col min="9" max="9" width="2.1640625" style="277" customWidth="1"/>
    <col min="10" max="10" width="15.1640625" style="277" customWidth="1"/>
    <col min="11" max="12" width="20.5" style="277"/>
    <col min="13" max="13" width="11.6640625" style="277" customWidth="1"/>
    <col min="14" max="16384" width="20.5" style="277"/>
  </cols>
  <sheetData>
    <row r="1" spans="1:13" ht="18" customHeight="1" x14ac:dyDescent="0.2"/>
    <row r="2" spans="1:13" x14ac:dyDescent="0.2">
      <c r="H2" s="277" t="s">
        <v>2</v>
      </c>
      <c r="I2" s="277" t="s">
        <v>2</v>
      </c>
    </row>
    <row r="11" spans="1:13" s="278" customFormat="1" ht="50" customHeight="1" x14ac:dyDescent="0.2">
      <c r="A11" s="399" t="s">
        <v>182</v>
      </c>
      <c r="B11" s="400"/>
      <c r="C11" s="400"/>
      <c r="D11" s="400"/>
      <c r="E11" s="400"/>
      <c r="F11" s="400"/>
      <c r="G11" s="400"/>
      <c r="H11" s="400"/>
      <c r="I11" s="400"/>
      <c r="J11" s="400"/>
      <c r="K11" s="400"/>
      <c r="L11" s="279"/>
      <c r="M11" s="279"/>
    </row>
    <row r="13" spans="1:13" x14ac:dyDescent="0.2">
      <c r="A13" s="280" t="s">
        <v>32</v>
      </c>
      <c r="B13" s="281"/>
      <c r="C13" s="281"/>
      <c r="D13" s="281"/>
      <c r="E13" s="281"/>
      <c r="F13" s="281"/>
      <c r="G13" s="281"/>
      <c r="H13" s="281"/>
      <c r="I13" s="281"/>
      <c r="J13" s="281"/>
      <c r="K13" s="282"/>
    </row>
    <row r="14" spans="1:13" x14ac:dyDescent="0.2">
      <c r="A14" s="283"/>
      <c r="B14" s="278"/>
      <c r="C14" s="278"/>
      <c r="D14" s="278"/>
      <c r="E14" s="278"/>
      <c r="F14" s="278"/>
      <c r="G14" s="278"/>
      <c r="H14" s="278"/>
      <c r="I14" s="278"/>
      <c r="J14" s="278"/>
      <c r="K14" s="284"/>
    </row>
    <row r="15" spans="1:13" x14ac:dyDescent="0.2">
      <c r="A15" s="283"/>
      <c r="B15" s="402" t="s">
        <v>33</v>
      </c>
      <c r="C15" s="402"/>
      <c r="D15" s="403" t="s">
        <v>154</v>
      </c>
      <c r="E15" s="403"/>
      <c r="F15" s="403"/>
      <c r="G15" s="403"/>
      <c r="H15" s="403"/>
      <c r="I15" s="278"/>
      <c r="J15" s="278"/>
      <c r="K15" s="284"/>
    </row>
    <row r="16" spans="1:13" ht="9.5" customHeight="1" x14ac:dyDescent="0.2">
      <c r="A16" s="283"/>
      <c r="B16" s="278"/>
      <c r="C16" s="278"/>
      <c r="D16" s="285"/>
      <c r="E16" s="285"/>
      <c r="F16" s="285"/>
      <c r="G16" s="278"/>
      <c r="H16" s="278"/>
      <c r="I16" s="278"/>
      <c r="J16" s="278"/>
      <c r="K16" s="284"/>
    </row>
    <row r="17" spans="1:11" x14ac:dyDescent="0.2">
      <c r="A17" s="283"/>
      <c r="B17" s="402" t="s">
        <v>34</v>
      </c>
      <c r="C17" s="402"/>
      <c r="D17" s="396">
        <v>2</v>
      </c>
      <c r="E17" s="278"/>
      <c r="F17" s="402" t="s">
        <v>36</v>
      </c>
      <c r="G17" s="402"/>
      <c r="H17" s="396">
        <v>3</v>
      </c>
      <c r="I17" s="278"/>
      <c r="J17" s="286"/>
      <c r="K17" s="284"/>
    </row>
    <row r="18" spans="1:11" ht="9.5" customHeight="1" x14ac:dyDescent="0.2">
      <c r="A18" s="283"/>
      <c r="B18" s="278"/>
      <c r="C18" s="278"/>
      <c r="D18" s="285"/>
      <c r="E18" s="285"/>
      <c r="F18" s="278"/>
      <c r="G18" s="278"/>
      <c r="H18" s="278"/>
      <c r="I18" s="278"/>
      <c r="J18" s="278"/>
      <c r="K18" s="284"/>
    </row>
    <row r="19" spans="1:11" x14ac:dyDescent="0.2">
      <c r="A19" s="283"/>
      <c r="B19" s="402" t="s">
        <v>35</v>
      </c>
      <c r="C19" s="402"/>
      <c r="D19" s="396">
        <v>42</v>
      </c>
      <c r="E19" s="278"/>
      <c r="F19" s="402" t="s">
        <v>37</v>
      </c>
      <c r="G19" s="402"/>
      <c r="H19" s="396">
        <v>38</v>
      </c>
      <c r="I19" s="278"/>
      <c r="J19" s="278"/>
      <c r="K19" s="284"/>
    </row>
    <row r="20" spans="1:11" ht="9" customHeight="1" x14ac:dyDescent="0.2">
      <c r="A20" s="283"/>
      <c r="B20" s="278"/>
      <c r="C20" s="278"/>
      <c r="D20" s="278"/>
      <c r="E20" s="278"/>
      <c r="F20" s="278"/>
      <c r="G20" s="278"/>
      <c r="H20" s="278"/>
      <c r="I20" s="278"/>
      <c r="J20" s="278"/>
      <c r="K20" s="284"/>
    </row>
    <row r="21" spans="1:11" ht="19.5" customHeight="1" x14ac:dyDescent="0.2">
      <c r="A21" s="283"/>
      <c r="B21" s="278"/>
      <c r="C21" s="398" t="s">
        <v>178</v>
      </c>
      <c r="D21" s="396" t="s">
        <v>180</v>
      </c>
      <c r="E21" s="278"/>
      <c r="F21" s="278"/>
      <c r="G21" s="278"/>
      <c r="H21" s="278"/>
      <c r="I21" s="278"/>
      <c r="J21" s="278"/>
      <c r="K21" s="284"/>
    </row>
    <row r="22" spans="1:11" ht="17.25" customHeight="1" x14ac:dyDescent="0.2">
      <c r="A22" s="287"/>
      <c r="B22" s="288"/>
      <c r="C22" s="288"/>
      <c r="D22" s="288"/>
      <c r="E22" s="288"/>
      <c r="F22" s="288"/>
      <c r="G22" s="288"/>
      <c r="H22" s="288"/>
      <c r="I22" s="288"/>
      <c r="J22" s="288"/>
      <c r="K22" s="289"/>
    </row>
    <row r="24" spans="1:11" x14ac:dyDescent="0.2">
      <c r="A24" s="280" t="s">
        <v>38</v>
      </c>
      <c r="B24" s="281"/>
      <c r="C24" s="281"/>
      <c r="D24" s="281"/>
      <c r="E24" s="281"/>
      <c r="F24" s="281"/>
      <c r="G24" s="281"/>
      <c r="H24" s="281"/>
      <c r="I24" s="281"/>
      <c r="J24" s="281"/>
      <c r="K24" s="282"/>
    </row>
    <row r="25" spans="1:11" x14ac:dyDescent="0.2">
      <c r="A25" s="283"/>
      <c r="B25" s="278"/>
      <c r="C25" s="278"/>
      <c r="D25" s="278"/>
      <c r="E25" s="278"/>
      <c r="F25" s="278"/>
      <c r="G25" s="278"/>
      <c r="H25" s="278"/>
      <c r="I25" s="278"/>
      <c r="J25" s="278"/>
      <c r="K25" s="284"/>
    </row>
    <row r="26" spans="1:11" ht="9" customHeight="1" x14ac:dyDescent="0.2">
      <c r="A26" s="283"/>
      <c r="B26" s="278"/>
      <c r="C26" s="278"/>
      <c r="D26" s="278"/>
      <c r="E26" s="278"/>
      <c r="F26" s="278"/>
      <c r="G26" s="278"/>
      <c r="H26" s="278"/>
      <c r="I26" s="278"/>
      <c r="J26" s="278"/>
      <c r="K26" s="284"/>
    </row>
    <row r="27" spans="1:11" x14ac:dyDescent="0.2">
      <c r="A27" s="283"/>
      <c r="B27" s="278"/>
      <c r="C27" s="278"/>
      <c r="D27" s="401"/>
      <c r="E27" s="401"/>
      <c r="F27" s="278"/>
      <c r="G27" s="401"/>
      <c r="H27" s="401"/>
      <c r="I27" s="278"/>
      <c r="J27" s="278"/>
      <c r="K27" s="284"/>
    </row>
    <row r="28" spans="1:11" x14ac:dyDescent="0.2">
      <c r="A28" s="283"/>
      <c r="B28" s="278"/>
      <c r="C28" s="278"/>
      <c r="D28" s="278"/>
      <c r="E28" s="278"/>
      <c r="F28" s="278"/>
      <c r="G28" s="278"/>
      <c r="H28" s="278"/>
      <c r="I28" s="278"/>
      <c r="J28" s="278"/>
      <c r="K28" s="284"/>
    </row>
    <row r="29" spans="1:11" x14ac:dyDescent="0.2">
      <c r="A29" s="283"/>
      <c r="B29" s="363">
        <v>1</v>
      </c>
      <c r="C29" s="278"/>
      <c r="D29" s="363">
        <v>2</v>
      </c>
      <c r="E29" s="278"/>
      <c r="F29" s="278"/>
      <c r="G29" s="278"/>
      <c r="H29" s="278"/>
      <c r="I29" s="278"/>
      <c r="J29" s="278"/>
      <c r="K29" s="284"/>
    </row>
    <row r="30" spans="1:11" x14ac:dyDescent="0.2">
      <c r="A30" s="283"/>
      <c r="B30" s="278"/>
      <c r="C30" s="278"/>
      <c r="D30" s="278"/>
      <c r="E30" s="278"/>
      <c r="F30" s="278"/>
      <c r="G30" s="278"/>
      <c r="H30" s="278"/>
      <c r="I30" s="278"/>
      <c r="J30" s="278"/>
      <c r="K30" s="284"/>
    </row>
    <row r="31" spans="1:11" x14ac:dyDescent="0.2">
      <c r="A31" s="283"/>
      <c r="B31" s="278"/>
      <c r="C31" s="278"/>
      <c r="D31" s="278"/>
      <c r="E31" s="278"/>
      <c r="F31" s="278"/>
      <c r="G31" s="278"/>
      <c r="H31" s="278"/>
      <c r="I31" s="278"/>
      <c r="J31" s="278"/>
      <c r="K31" s="284"/>
    </row>
    <row r="32" spans="1:11" x14ac:dyDescent="0.2">
      <c r="A32" s="283"/>
      <c r="B32" s="278"/>
      <c r="C32" s="278"/>
      <c r="D32" s="278"/>
      <c r="E32" s="278"/>
      <c r="F32" s="278"/>
      <c r="G32" s="278"/>
      <c r="H32" s="278"/>
      <c r="I32" s="278"/>
      <c r="J32" s="278"/>
      <c r="K32" s="284"/>
    </row>
    <row r="33" spans="1:11" x14ac:dyDescent="0.2">
      <c r="A33" s="283"/>
      <c r="B33" s="278"/>
      <c r="C33" s="278"/>
      <c r="D33" s="278"/>
      <c r="E33" s="278"/>
      <c r="F33" s="278"/>
      <c r="G33" s="278"/>
      <c r="H33" s="278"/>
      <c r="I33" s="278"/>
      <c r="J33" s="278"/>
      <c r="K33" s="284"/>
    </row>
    <row r="34" spans="1:11" x14ac:dyDescent="0.2">
      <c r="A34" s="283"/>
      <c r="B34" s="278"/>
      <c r="C34" s="278"/>
      <c r="D34" s="278"/>
      <c r="E34" s="278"/>
      <c r="F34" s="278"/>
      <c r="G34" s="278"/>
      <c r="H34" s="278"/>
      <c r="I34" s="278"/>
      <c r="J34" s="278"/>
      <c r="K34" s="284"/>
    </row>
    <row r="35" spans="1:11" x14ac:dyDescent="0.2">
      <c r="A35" s="283"/>
      <c r="B35" s="278"/>
      <c r="C35" s="278"/>
      <c r="D35" s="278"/>
      <c r="E35" s="278"/>
      <c r="F35" s="278"/>
      <c r="G35" s="278"/>
      <c r="H35" s="278"/>
      <c r="I35" s="278"/>
      <c r="J35" s="278"/>
      <c r="K35" s="284"/>
    </row>
    <row r="36" spans="1:11" x14ac:dyDescent="0.2">
      <c r="A36" s="287"/>
      <c r="B36" s="288"/>
      <c r="C36" s="288"/>
      <c r="D36" s="288"/>
      <c r="E36" s="288"/>
      <c r="F36" s="288"/>
      <c r="G36" s="288"/>
      <c r="H36" s="288"/>
      <c r="I36" s="288"/>
      <c r="J36" s="288"/>
      <c r="K36" s="289"/>
    </row>
  </sheetData>
  <sheetProtection algorithmName="SHA-512" hashValue="Xr7kYFLuZQ1rsTnqLjTN9WAbB2JBByKDvusMhzZkfnSixsX2DYdVG3ILaDopAUqeCqLII0yAgvmt5IoLqhuuVQ==" saltValue="J9U8Rq6PqgD3dQ+QXDXoog==" spinCount="100000" sheet="1" objects="1" scenarios="1"/>
  <mergeCells count="9">
    <mergeCell ref="A11:K11"/>
    <mergeCell ref="D27:E27"/>
    <mergeCell ref="G27:H27"/>
    <mergeCell ref="F19:G19"/>
    <mergeCell ref="B15:C15"/>
    <mergeCell ref="B17:C17"/>
    <mergeCell ref="D15:H15"/>
    <mergeCell ref="F17:G17"/>
    <mergeCell ref="B19:C19"/>
  </mergeCells>
  <phoneticPr fontId="11" type="noConversion"/>
  <conditionalFormatting sqref="D19">
    <cfRule type="cellIs" dxfId="39" priority="3" stopIfTrue="1" operator="lessThan">
      <formula>18</formula>
    </cfRule>
  </conditionalFormatting>
  <conditionalFormatting sqref="D17">
    <cfRule type="cellIs" dxfId="38" priority="5" stopIfTrue="1" operator="equal">
      <formula>0</formula>
    </cfRule>
    <cfRule type="cellIs" dxfId="37" priority="6" stopIfTrue="1" operator="greaterThan">
      <formula>2</formula>
    </cfRule>
  </conditionalFormatting>
  <conditionalFormatting sqref="H19">
    <cfRule type="cellIs" dxfId="36" priority="2" stopIfTrue="1" operator="lessThan">
      <formula>18</formula>
    </cfRule>
    <cfRule type="cellIs" dxfId="35" priority="8" stopIfTrue="1" operator="equal">
      <formula>0</formula>
    </cfRule>
  </conditionalFormatting>
  <conditionalFormatting sqref="D21">
    <cfRule type="cellIs" dxfId="34" priority="1" stopIfTrue="1" operator="lessThan">
      <formula>18</formula>
    </cfRule>
  </conditionalFormatting>
  <pageMargins left="0.25" right="0.25" top="0.25" bottom="0.25" header="0.511811023622047" footer="0.511811023622047"/>
  <pageSetup paperSize="9" scale="59" orientation="landscape"/>
  <headerFooter alignWithMargins="0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Tablas!$N$3:$N$4</xm:f>
          </x14:formula1>
          <xm:sqref>D21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N1497"/>
  <sheetViews>
    <sheetView showGridLines="0" topLeftCell="A1048576" zoomScale="75" zoomScaleNormal="75" zoomScalePageLayoutView="150" workbookViewId="0">
      <selection sqref="A1:XFD1048576"/>
    </sheetView>
  </sheetViews>
  <sheetFormatPr baseColWidth="10" defaultColWidth="8.6640625" defaultRowHeight="13" zeroHeight="1" x14ac:dyDescent="0.15"/>
  <cols>
    <col min="1" max="1" width="3.6640625" style="306" customWidth="1"/>
    <col min="2" max="2" width="20.6640625" style="306" customWidth="1"/>
    <col min="3" max="7" width="15.6640625" style="365" customWidth="1"/>
    <col min="8" max="19" width="15.6640625" style="306" customWidth="1"/>
    <col min="20" max="16384" width="8.6640625" style="306"/>
  </cols>
  <sheetData>
    <row r="1" spans="1:12" ht="14" hidden="1" thickBot="1" x14ac:dyDescent="0.2"/>
    <row r="2" spans="1:12" ht="18" hidden="1" x14ac:dyDescent="0.2">
      <c r="A2" s="525" t="s">
        <v>15</v>
      </c>
      <c r="B2" s="526"/>
      <c r="C2" s="526"/>
      <c r="D2" s="526"/>
      <c r="E2" s="526"/>
      <c r="F2" s="526"/>
      <c r="G2" s="526"/>
      <c r="I2" s="306" t="s">
        <v>10</v>
      </c>
      <c r="K2" s="306">
        <f>1.12/12</f>
        <v>9.3333333333333338E-2</v>
      </c>
    </row>
    <row r="3" spans="1:12" ht="18" hidden="1" x14ac:dyDescent="0.2">
      <c r="A3" s="527" t="s">
        <v>6</v>
      </c>
      <c r="B3" s="528"/>
      <c r="C3" s="528"/>
      <c r="D3" s="528"/>
      <c r="E3" s="528"/>
      <c r="F3" s="528"/>
      <c r="G3" s="528"/>
      <c r="I3" s="306" t="s">
        <v>13</v>
      </c>
      <c r="K3" s="306">
        <f>1.1/4</f>
        <v>0.27500000000000002</v>
      </c>
    </row>
    <row r="4" spans="1:12" hidden="1" x14ac:dyDescent="0.15">
      <c r="A4" s="529" t="s">
        <v>0</v>
      </c>
      <c r="B4" s="530"/>
      <c r="C4" s="530"/>
      <c r="D4" s="530"/>
      <c r="E4" s="530"/>
      <c r="F4" s="530"/>
      <c r="G4" s="530"/>
      <c r="I4" s="306" t="s">
        <v>14</v>
      </c>
      <c r="K4" s="306">
        <f>1.06/2</f>
        <v>0.53</v>
      </c>
    </row>
    <row r="5" spans="1:12" hidden="1" x14ac:dyDescent="0.15">
      <c r="A5" s="366" t="s">
        <v>2</v>
      </c>
      <c r="B5" s="367" t="s">
        <v>2</v>
      </c>
      <c r="C5" s="368">
        <v>250</v>
      </c>
      <c r="D5" s="368">
        <v>2000</v>
      </c>
      <c r="E5" s="368">
        <v>3500</v>
      </c>
      <c r="F5" s="368">
        <v>5000</v>
      </c>
      <c r="G5" s="368">
        <v>10000</v>
      </c>
    </row>
    <row r="6" spans="1:12" ht="15" hidden="1" x14ac:dyDescent="0.2">
      <c r="A6" s="366">
        <v>18</v>
      </c>
      <c r="B6" s="367"/>
      <c r="C6" s="379">
        <v>9452</v>
      </c>
      <c r="D6" s="379">
        <v>8286</v>
      </c>
      <c r="E6" s="379">
        <v>6686</v>
      </c>
      <c r="F6" s="379">
        <v>5801</v>
      </c>
      <c r="G6" s="379">
        <v>4311</v>
      </c>
      <c r="H6" s="11"/>
      <c r="I6" s="370"/>
      <c r="J6" s="371"/>
      <c r="K6" s="371"/>
      <c r="L6" s="371"/>
    </row>
    <row r="7" spans="1:12" ht="15" hidden="1" x14ac:dyDescent="0.2">
      <c r="A7" s="366">
        <v>19</v>
      </c>
      <c r="B7" s="367"/>
      <c r="C7" s="379">
        <v>9452</v>
      </c>
      <c r="D7" s="379">
        <v>8286</v>
      </c>
      <c r="E7" s="379">
        <v>6686</v>
      </c>
      <c r="F7" s="379">
        <v>5801</v>
      </c>
      <c r="G7" s="379">
        <v>4311</v>
      </c>
      <c r="H7" s="11"/>
      <c r="I7" s="370"/>
      <c r="J7" s="371"/>
      <c r="K7" s="371"/>
      <c r="L7" s="371"/>
    </row>
    <row r="8" spans="1:12" ht="15" hidden="1" x14ac:dyDescent="0.2">
      <c r="A8" s="366">
        <v>20</v>
      </c>
      <c r="B8" s="367"/>
      <c r="C8" s="379">
        <v>9452</v>
      </c>
      <c r="D8" s="379">
        <v>8286</v>
      </c>
      <c r="E8" s="379">
        <v>6686</v>
      </c>
      <c r="F8" s="379">
        <v>5801</v>
      </c>
      <c r="G8" s="379">
        <v>4311</v>
      </c>
      <c r="H8" s="11"/>
      <c r="I8" s="370"/>
      <c r="J8" s="371"/>
      <c r="K8" s="371"/>
      <c r="L8" s="371"/>
    </row>
    <row r="9" spans="1:12" ht="15" hidden="1" x14ac:dyDescent="0.2">
      <c r="A9" s="366">
        <v>21</v>
      </c>
      <c r="B9" s="367"/>
      <c r="C9" s="379">
        <v>9452</v>
      </c>
      <c r="D9" s="379">
        <v>8286</v>
      </c>
      <c r="E9" s="379">
        <v>6686</v>
      </c>
      <c r="F9" s="379">
        <v>5801</v>
      </c>
      <c r="G9" s="379">
        <v>4311</v>
      </c>
      <c r="H9" s="11"/>
      <c r="I9" s="370"/>
      <c r="J9" s="371"/>
      <c r="K9" s="371"/>
      <c r="L9" s="371"/>
    </row>
    <row r="10" spans="1:12" ht="15" hidden="1" x14ac:dyDescent="0.2">
      <c r="A10" s="366">
        <v>22</v>
      </c>
      <c r="B10" s="367"/>
      <c r="C10" s="379">
        <v>9452</v>
      </c>
      <c r="D10" s="379">
        <v>8286</v>
      </c>
      <c r="E10" s="379">
        <v>6686</v>
      </c>
      <c r="F10" s="379">
        <v>5801</v>
      </c>
      <c r="G10" s="379">
        <v>4311</v>
      </c>
      <c r="H10" s="11"/>
      <c r="I10" s="370"/>
      <c r="J10" s="371"/>
      <c r="K10" s="371"/>
      <c r="L10" s="371"/>
    </row>
    <row r="11" spans="1:12" ht="15" hidden="1" x14ac:dyDescent="0.2">
      <c r="A11" s="366">
        <v>23</v>
      </c>
      <c r="B11" s="367"/>
      <c r="C11" s="379">
        <v>9452</v>
      </c>
      <c r="D11" s="379">
        <v>8286</v>
      </c>
      <c r="E11" s="379">
        <v>6686</v>
      </c>
      <c r="F11" s="379">
        <v>5801</v>
      </c>
      <c r="G11" s="379">
        <v>4311</v>
      </c>
      <c r="H11" s="11"/>
      <c r="I11" s="370"/>
      <c r="J11" s="371"/>
      <c r="K11" s="371"/>
      <c r="L11" s="371"/>
    </row>
    <row r="12" spans="1:12" ht="15" hidden="1" x14ac:dyDescent="0.2">
      <c r="A12" s="366">
        <v>24</v>
      </c>
      <c r="B12" s="367"/>
      <c r="C12" s="379">
        <v>9452</v>
      </c>
      <c r="D12" s="379">
        <v>8286</v>
      </c>
      <c r="E12" s="379">
        <v>6686</v>
      </c>
      <c r="F12" s="379">
        <v>5801</v>
      </c>
      <c r="G12" s="379">
        <v>4311</v>
      </c>
      <c r="H12" s="11"/>
      <c r="I12" s="370"/>
      <c r="J12" s="371"/>
      <c r="K12" s="371"/>
      <c r="L12" s="371"/>
    </row>
    <row r="13" spans="1:12" ht="15" hidden="1" x14ac:dyDescent="0.2">
      <c r="A13" s="366">
        <v>25</v>
      </c>
      <c r="B13" s="367"/>
      <c r="C13" s="379">
        <v>10102</v>
      </c>
      <c r="D13" s="379">
        <v>8854</v>
      </c>
      <c r="E13" s="379">
        <v>7102</v>
      </c>
      <c r="F13" s="379">
        <v>6160</v>
      </c>
      <c r="G13" s="379">
        <v>4576</v>
      </c>
      <c r="H13" s="11"/>
      <c r="I13" s="370"/>
      <c r="J13" s="371"/>
      <c r="K13" s="371"/>
      <c r="L13" s="371"/>
    </row>
    <row r="14" spans="1:12" ht="15" hidden="1" x14ac:dyDescent="0.2">
      <c r="A14" s="366">
        <v>26</v>
      </c>
      <c r="B14" s="367"/>
      <c r="C14" s="379">
        <v>10102</v>
      </c>
      <c r="D14" s="379">
        <v>8854</v>
      </c>
      <c r="E14" s="379">
        <v>7102</v>
      </c>
      <c r="F14" s="379">
        <v>6160</v>
      </c>
      <c r="G14" s="379">
        <v>4576</v>
      </c>
      <c r="H14" s="11"/>
      <c r="I14" s="370"/>
      <c r="J14" s="371"/>
      <c r="K14" s="371"/>
      <c r="L14" s="371"/>
    </row>
    <row r="15" spans="1:12" ht="15" hidden="1" x14ac:dyDescent="0.2">
      <c r="A15" s="366">
        <v>27</v>
      </c>
      <c r="B15" s="367"/>
      <c r="C15" s="379">
        <v>10102</v>
      </c>
      <c r="D15" s="379">
        <v>8854</v>
      </c>
      <c r="E15" s="379">
        <v>7102</v>
      </c>
      <c r="F15" s="379">
        <v>6160</v>
      </c>
      <c r="G15" s="379">
        <v>4576</v>
      </c>
      <c r="H15" s="11"/>
      <c r="I15" s="370"/>
      <c r="J15" s="371"/>
      <c r="K15" s="371"/>
      <c r="L15" s="371"/>
    </row>
    <row r="16" spans="1:12" ht="15" hidden="1" x14ac:dyDescent="0.2">
      <c r="A16" s="366">
        <v>28</v>
      </c>
      <c r="B16" s="367"/>
      <c r="C16" s="379">
        <v>10102</v>
      </c>
      <c r="D16" s="379">
        <v>8854</v>
      </c>
      <c r="E16" s="379">
        <v>7102</v>
      </c>
      <c r="F16" s="379">
        <v>6160</v>
      </c>
      <c r="G16" s="379">
        <v>4576</v>
      </c>
      <c r="H16" s="11"/>
      <c r="I16" s="370"/>
      <c r="J16" s="371"/>
      <c r="K16" s="371"/>
      <c r="L16" s="371"/>
    </row>
    <row r="17" spans="1:12" ht="15" hidden="1" x14ac:dyDescent="0.2">
      <c r="A17" s="366">
        <v>29</v>
      </c>
      <c r="B17" s="367"/>
      <c r="C17" s="379">
        <v>10102</v>
      </c>
      <c r="D17" s="379">
        <v>8854</v>
      </c>
      <c r="E17" s="379">
        <v>7102</v>
      </c>
      <c r="F17" s="379">
        <v>6160</v>
      </c>
      <c r="G17" s="379">
        <v>4576</v>
      </c>
      <c r="H17" s="11"/>
      <c r="I17" s="370"/>
      <c r="J17" s="371"/>
      <c r="K17" s="371"/>
      <c r="L17" s="371"/>
    </row>
    <row r="18" spans="1:12" ht="15" hidden="1" x14ac:dyDescent="0.2">
      <c r="A18" s="366">
        <v>30</v>
      </c>
      <c r="B18" s="367"/>
      <c r="C18" s="379">
        <v>11232</v>
      </c>
      <c r="D18" s="379">
        <v>9847</v>
      </c>
      <c r="E18" s="379">
        <v>7839</v>
      </c>
      <c r="F18" s="379">
        <v>6798</v>
      </c>
      <c r="G18" s="379">
        <v>5051</v>
      </c>
      <c r="H18" s="11"/>
      <c r="I18" s="370"/>
      <c r="J18" s="371"/>
      <c r="K18" s="371"/>
      <c r="L18" s="371"/>
    </row>
    <row r="19" spans="1:12" ht="15" hidden="1" x14ac:dyDescent="0.2">
      <c r="A19" s="366">
        <v>31</v>
      </c>
      <c r="B19" s="367"/>
      <c r="C19" s="379">
        <v>11232</v>
      </c>
      <c r="D19" s="379">
        <v>9847</v>
      </c>
      <c r="E19" s="379">
        <v>7839</v>
      </c>
      <c r="F19" s="379">
        <v>6798</v>
      </c>
      <c r="G19" s="379">
        <v>5051</v>
      </c>
      <c r="H19" s="11"/>
      <c r="I19" s="370"/>
      <c r="J19" s="371"/>
      <c r="K19" s="371"/>
      <c r="L19" s="371"/>
    </row>
    <row r="20" spans="1:12" ht="15" hidden="1" x14ac:dyDescent="0.2">
      <c r="A20" s="366">
        <v>32</v>
      </c>
      <c r="B20" s="367"/>
      <c r="C20" s="379">
        <v>11232</v>
      </c>
      <c r="D20" s="379">
        <v>9847</v>
      </c>
      <c r="E20" s="379">
        <v>7839</v>
      </c>
      <c r="F20" s="379">
        <v>6798</v>
      </c>
      <c r="G20" s="379">
        <v>5051</v>
      </c>
      <c r="H20" s="11"/>
      <c r="I20" s="370"/>
      <c r="J20" s="371"/>
      <c r="K20" s="371"/>
      <c r="L20" s="371"/>
    </row>
    <row r="21" spans="1:12" ht="15" hidden="1" x14ac:dyDescent="0.2">
      <c r="A21" s="366">
        <v>33</v>
      </c>
      <c r="B21" s="367"/>
      <c r="C21" s="379">
        <v>11232</v>
      </c>
      <c r="D21" s="379">
        <v>9847</v>
      </c>
      <c r="E21" s="379">
        <v>7839</v>
      </c>
      <c r="F21" s="379">
        <v>6798</v>
      </c>
      <c r="G21" s="379">
        <v>5051</v>
      </c>
      <c r="H21" s="11"/>
      <c r="I21" s="370"/>
      <c r="J21" s="371"/>
      <c r="K21" s="371"/>
      <c r="L21" s="371"/>
    </row>
    <row r="22" spans="1:12" ht="15" hidden="1" x14ac:dyDescent="0.2">
      <c r="A22" s="366">
        <v>34</v>
      </c>
      <c r="B22" s="367"/>
      <c r="C22" s="379">
        <v>11232</v>
      </c>
      <c r="D22" s="379">
        <v>9847</v>
      </c>
      <c r="E22" s="379">
        <v>7839</v>
      </c>
      <c r="F22" s="379">
        <v>6798</v>
      </c>
      <c r="G22" s="379">
        <v>5051</v>
      </c>
      <c r="H22" s="11"/>
      <c r="I22" s="370"/>
      <c r="J22" s="371"/>
      <c r="K22" s="371"/>
      <c r="L22" s="371"/>
    </row>
    <row r="23" spans="1:12" ht="15" hidden="1" x14ac:dyDescent="0.2">
      <c r="A23" s="366">
        <v>35</v>
      </c>
      <c r="B23" s="367"/>
      <c r="C23" s="379">
        <v>12543</v>
      </c>
      <c r="D23" s="379">
        <v>10992</v>
      </c>
      <c r="E23" s="379">
        <v>8701</v>
      </c>
      <c r="F23" s="379">
        <v>7545</v>
      </c>
      <c r="G23" s="379">
        <v>5608</v>
      </c>
      <c r="H23" s="11"/>
      <c r="I23" s="370"/>
      <c r="J23" s="371"/>
      <c r="K23" s="371"/>
      <c r="L23" s="371"/>
    </row>
    <row r="24" spans="1:12" ht="15" hidden="1" x14ac:dyDescent="0.2">
      <c r="A24" s="366">
        <v>36</v>
      </c>
      <c r="B24" s="367"/>
      <c r="C24" s="379">
        <v>12543</v>
      </c>
      <c r="D24" s="379">
        <v>10992</v>
      </c>
      <c r="E24" s="379">
        <v>8701</v>
      </c>
      <c r="F24" s="379">
        <v>7545</v>
      </c>
      <c r="G24" s="379">
        <v>5608</v>
      </c>
      <c r="H24" s="11"/>
      <c r="I24" s="370"/>
      <c r="J24" s="371"/>
      <c r="K24" s="371"/>
      <c r="L24" s="371"/>
    </row>
    <row r="25" spans="1:12" ht="15" hidden="1" x14ac:dyDescent="0.2">
      <c r="A25" s="366">
        <v>37</v>
      </c>
      <c r="B25" s="367"/>
      <c r="C25" s="379">
        <v>12543</v>
      </c>
      <c r="D25" s="379">
        <v>10992</v>
      </c>
      <c r="E25" s="379">
        <v>8701</v>
      </c>
      <c r="F25" s="379">
        <v>7545</v>
      </c>
      <c r="G25" s="379">
        <v>5608</v>
      </c>
      <c r="H25" s="11"/>
      <c r="I25" s="370"/>
      <c r="J25" s="371"/>
      <c r="K25" s="371"/>
      <c r="L25" s="371"/>
    </row>
    <row r="26" spans="1:12" ht="15" hidden="1" x14ac:dyDescent="0.2">
      <c r="A26" s="366">
        <v>38</v>
      </c>
      <c r="B26" s="367"/>
      <c r="C26" s="379">
        <v>12543</v>
      </c>
      <c r="D26" s="379">
        <v>10992</v>
      </c>
      <c r="E26" s="379">
        <v>8701</v>
      </c>
      <c r="F26" s="379">
        <v>7545</v>
      </c>
      <c r="G26" s="379">
        <v>5608</v>
      </c>
      <c r="H26" s="11"/>
      <c r="I26" s="370"/>
      <c r="J26" s="371"/>
      <c r="K26" s="371"/>
      <c r="L26" s="371"/>
    </row>
    <row r="27" spans="1:12" ht="15" hidden="1" x14ac:dyDescent="0.2">
      <c r="A27" s="366">
        <v>39</v>
      </c>
      <c r="B27" s="367"/>
      <c r="C27" s="379">
        <v>12543</v>
      </c>
      <c r="D27" s="379">
        <v>10992</v>
      </c>
      <c r="E27" s="379">
        <v>8701</v>
      </c>
      <c r="F27" s="379">
        <v>7545</v>
      </c>
      <c r="G27" s="379">
        <v>5608</v>
      </c>
      <c r="H27" s="11"/>
      <c r="I27" s="370"/>
      <c r="J27" s="371"/>
      <c r="K27" s="371"/>
      <c r="L27" s="371"/>
    </row>
    <row r="28" spans="1:12" ht="15" hidden="1" x14ac:dyDescent="0.2">
      <c r="A28" s="366">
        <v>40</v>
      </c>
      <c r="B28" s="367"/>
      <c r="C28" s="379">
        <v>14048</v>
      </c>
      <c r="D28" s="379">
        <v>12315</v>
      </c>
      <c r="E28" s="379">
        <v>9704</v>
      </c>
      <c r="F28" s="379">
        <v>8415</v>
      </c>
      <c r="G28" s="379">
        <v>6252</v>
      </c>
      <c r="H28" s="11"/>
      <c r="I28" s="370"/>
      <c r="J28" s="371"/>
      <c r="K28" s="371"/>
      <c r="L28" s="371"/>
    </row>
    <row r="29" spans="1:12" ht="15" hidden="1" x14ac:dyDescent="0.2">
      <c r="A29" s="366">
        <v>41</v>
      </c>
      <c r="B29" s="367"/>
      <c r="C29" s="379">
        <v>14048</v>
      </c>
      <c r="D29" s="379">
        <v>12315</v>
      </c>
      <c r="E29" s="379">
        <v>9704</v>
      </c>
      <c r="F29" s="379">
        <v>8415</v>
      </c>
      <c r="G29" s="379">
        <v>6252</v>
      </c>
      <c r="H29" s="11"/>
      <c r="I29" s="370"/>
      <c r="J29" s="371"/>
      <c r="K29" s="371"/>
      <c r="L29" s="371"/>
    </row>
    <row r="30" spans="1:12" ht="15" hidden="1" x14ac:dyDescent="0.2">
      <c r="A30" s="366">
        <v>42</v>
      </c>
      <c r="B30" s="367"/>
      <c r="C30" s="379">
        <v>14048</v>
      </c>
      <c r="D30" s="379">
        <v>12315</v>
      </c>
      <c r="E30" s="379">
        <v>9704</v>
      </c>
      <c r="F30" s="379">
        <v>8415</v>
      </c>
      <c r="G30" s="379">
        <v>6252</v>
      </c>
      <c r="H30" s="12"/>
      <c r="I30" s="372"/>
      <c r="J30" s="10"/>
      <c r="K30" s="373"/>
      <c r="L30" s="373"/>
    </row>
    <row r="31" spans="1:12" ht="15" hidden="1" x14ac:dyDescent="0.2">
      <c r="A31" s="366">
        <v>43</v>
      </c>
      <c r="B31" s="367"/>
      <c r="C31" s="379">
        <v>14048</v>
      </c>
      <c r="D31" s="379">
        <v>12315</v>
      </c>
      <c r="E31" s="379">
        <v>9704</v>
      </c>
      <c r="F31" s="379">
        <v>8415</v>
      </c>
      <c r="G31" s="379">
        <v>6252</v>
      </c>
      <c r="H31" s="12"/>
      <c r="I31" s="372"/>
      <c r="J31" s="10"/>
      <c r="K31" s="373"/>
      <c r="L31" s="373"/>
    </row>
    <row r="32" spans="1:12" ht="15" hidden="1" x14ac:dyDescent="0.2">
      <c r="A32" s="366">
        <v>44</v>
      </c>
      <c r="B32" s="367"/>
      <c r="C32" s="379">
        <v>14048</v>
      </c>
      <c r="D32" s="379">
        <v>12315</v>
      </c>
      <c r="E32" s="379">
        <v>9704</v>
      </c>
      <c r="F32" s="379">
        <v>8415</v>
      </c>
      <c r="G32" s="379">
        <v>6252</v>
      </c>
      <c r="H32" s="12"/>
      <c r="I32" s="372"/>
      <c r="J32" s="10"/>
      <c r="K32" s="373"/>
      <c r="L32" s="373"/>
    </row>
    <row r="33" spans="1:14" ht="15" hidden="1" x14ac:dyDescent="0.2">
      <c r="A33" s="366">
        <v>45</v>
      </c>
      <c r="B33" s="367"/>
      <c r="C33" s="379">
        <v>15722</v>
      </c>
      <c r="D33" s="379">
        <v>13783</v>
      </c>
      <c r="E33" s="379">
        <v>10827</v>
      </c>
      <c r="F33" s="379">
        <v>9388</v>
      </c>
      <c r="G33" s="379">
        <v>6976</v>
      </c>
      <c r="H33" s="12"/>
      <c r="I33" s="372"/>
      <c r="J33" s="10"/>
      <c r="K33" s="373"/>
      <c r="L33" s="373"/>
    </row>
    <row r="34" spans="1:14" ht="15" hidden="1" x14ac:dyDescent="0.2">
      <c r="A34" s="366">
        <v>46</v>
      </c>
      <c r="B34" s="367"/>
      <c r="C34" s="379">
        <v>15722</v>
      </c>
      <c r="D34" s="379">
        <v>13783</v>
      </c>
      <c r="E34" s="379">
        <v>10827</v>
      </c>
      <c r="F34" s="379">
        <v>9388</v>
      </c>
      <c r="G34" s="379">
        <v>6976</v>
      </c>
      <c r="H34" s="12"/>
      <c r="I34" s="372"/>
      <c r="J34" s="10"/>
      <c r="K34" s="373"/>
      <c r="L34" s="373"/>
    </row>
    <row r="35" spans="1:14" ht="15" hidden="1" x14ac:dyDescent="0.2">
      <c r="A35" s="366">
        <v>47</v>
      </c>
      <c r="B35" s="367"/>
      <c r="C35" s="379">
        <v>15722</v>
      </c>
      <c r="D35" s="379">
        <v>13783</v>
      </c>
      <c r="E35" s="379">
        <v>10827</v>
      </c>
      <c r="F35" s="379">
        <v>9388</v>
      </c>
      <c r="G35" s="379">
        <v>6976</v>
      </c>
      <c r="H35" s="12"/>
      <c r="I35" s="372"/>
      <c r="J35" s="10"/>
      <c r="K35" s="373"/>
      <c r="L35" s="373"/>
    </row>
    <row r="36" spans="1:14" ht="15" hidden="1" x14ac:dyDescent="0.2">
      <c r="A36" s="366">
        <v>48</v>
      </c>
      <c r="B36" s="367"/>
      <c r="C36" s="379">
        <v>15722</v>
      </c>
      <c r="D36" s="379">
        <v>13783</v>
      </c>
      <c r="E36" s="379">
        <v>10827</v>
      </c>
      <c r="F36" s="379">
        <v>9388</v>
      </c>
      <c r="G36" s="379">
        <v>6976</v>
      </c>
      <c r="H36" s="12"/>
      <c r="I36" s="372"/>
      <c r="J36" s="10"/>
      <c r="K36" s="373"/>
      <c r="L36" s="373"/>
    </row>
    <row r="37" spans="1:14" ht="15" hidden="1" x14ac:dyDescent="0.2">
      <c r="A37" s="366">
        <v>49</v>
      </c>
      <c r="B37" s="367"/>
      <c r="C37" s="379">
        <v>15722</v>
      </c>
      <c r="D37" s="379">
        <v>13783</v>
      </c>
      <c r="E37" s="379">
        <v>10827</v>
      </c>
      <c r="F37" s="379">
        <v>9388</v>
      </c>
      <c r="G37" s="379">
        <v>6976</v>
      </c>
      <c r="H37" s="12"/>
      <c r="I37" s="372"/>
      <c r="J37" s="10"/>
      <c r="K37" s="373"/>
      <c r="L37" s="373"/>
    </row>
    <row r="38" spans="1:14" ht="15" hidden="1" x14ac:dyDescent="0.2">
      <c r="A38" s="366">
        <v>50</v>
      </c>
      <c r="B38" s="367"/>
      <c r="C38" s="379">
        <v>17608</v>
      </c>
      <c r="D38" s="379">
        <v>15436</v>
      </c>
      <c r="E38" s="379">
        <v>12098</v>
      </c>
      <c r="F38" s="379">
        <v>10492</v>
      </c>
      <c r="G38" s="379">
        <v>7795</v>
      </c>
      <c r="H38" s="12"/>
      <c r="I38" s="372"/>
      <c r="J38" s="10"/>
      <c r="K38" s="373"/>
      <c r="L38" s="373"/>
    </row>
    <row r="39" spans="1:14" ht="15" hidden="1" x14ac:dyDescent="0.2">
      <c r="A39" s="366">
        <v>51</v>
      </c>
      <c r="B39" s="367"/>
      <c r="C39" s="379">
        <v>17608</v>
      </c>
      <c r="D39" s="379">
        <v>15436</v>
      </c>
      <c r="E39" s="379">
        <v>12098</v>
      </c>
      <c r="F39" s="379">
        <v>10492</v>
      </c>
      <c r="G39" s="379">
        <v>7795</v>
      </c>
      <c r="H39" s="12"/>
      <c r="I39" s="372"/>
      <c r="J39" s="10"/>
      <c r="K39" s="373"/>
      <c r="L39" s="373"/>
    </row>
    <row r="40" spans="1:14" ht="15" hidden="1" x14ac:dyDescent="0.2">
      <c r="A40" s="366">
        <v>52</v>
      </c>
      <c r="B40" s="367"/>
      <c r="C40" s="379">
        <v>17608</v>
      </c>
      <c r="D40" s="379">
        <v>15436</v>
      </c>
      <c r="E40" s="379">
        <v>12098</v>
      </c>
      <c r="F40" s="379">
        <v>10492</v>
      </c>
      <c r="G40" s="379">
        <v>7795</v>
      </c>
      <c r="H40" s="12"/>
      <c r="I40" s="372"/>
      <c r="J40" s="10"/>
      <c r="K40" s="373"/>
      <c r="L40" s="373"/>
    </row>
    <row r="41" spans="1:14" ht="15" hidden="1" x14ac:dyDescent="0.2">
      <c r="A41" s="366">
        <v>53</v>
      </c>
      <c r="B41" s="367"/>
      <c r="C41" s="379">
        <v>17608</v>
      </c>
      <c r="D41" s="379">
        <v>15436</v>
      </c>
      <c r="E41" s="379">
        <v>12098</v>
      </c>
      <c r="F41" s="379">
        <v>10492</v>
      </c>
      <c r="G41" s="379">
        <v>7795</v>
      </c>
      <c r="H41" s="12"/>
      <c r="I41" s="372"/>
      <c r="J41" s="10"/>
      <c r="K41" s="373"/>
      <c r="L41" s="373"/>
    </row>
    <row r="42" spans="1:14" ht="15" hidden="1" x14ac:dyDescent="0.2">
      <c r="A42" s="366">
        <v>54</v>
      </c>
      <c r="B42" s="374"/>
      <c r="C42" s="379">
        <v>17608</v>
      </c>
      <c r="D42" s="379">
        <v>15436</v>
      </c>
      <c r="E42" s="379">
        <v>12098</v>
      </c>
      <c r="F42" s="379">
        <v>10492</v>
      </c>
      <c r="G42" s="379">
        <v>7795</v>
      </c>
      <c r="H42" s="12"/>
      <c r="I42" s="372"/>
      <c r="J42" s="10"/>
      <c r="K42" s="373"/>
      <c r="L42" s="373"/>
      <c r="M42" s="375"/>
      <c r="N42" s="375"/>
    </row>
    <row r="43" spans="1:14" ht="15" hidden="1" x14ac:dyDescent="0.2">
      <c r="A43" s="366">
        <v>55</v>
      </c>
      <c r="B43" s="374"/>
      <c r="C43" s="379">
        <v>19684</v>
      </c>
      <c r="D43" s="379">
        <v>17255</v>
      </c>
      <c r="E43" s="379">
        <v>13503</v>
      </c>
      <c r="F43" s="379">
        <v>11711</v>
      </c>
      <c r="G43" s="379">
        <v>8702</v>
      </c>
      <c r="H43" s="12"/>
      <c r="I43" s="372"/>
      <c r="J43" s="10"/>
      <c r="K43" s="373"/>
      <c r="L43" s="373"/>
      <c r="M43" s="375"/>
      <c r="N43" s="375"/>
    </row>
    <row r="44" spans="1:14" ht="15" hidden="1" x14ac:dyDescent="0.2">
      <c r="A44" s="366">
        <v>56</v>
      </c>
      <c r="B44" s="374"/>
      <c r="C44" s="379">
        <v>19684</v>
      </c>
      <c r="D44" s="379">
        <v>17255</v>
      </c>
      <c r="E44" s="379">
        <v>13503</v>
      </c>
      <c r="F44" s="379">
        <v>11711</v>
      </c>
      <c r="G44" s="379">
        <v>8702</v>
      </c>
      <c r="H44" s="12"/>
      <c r="I44" s="372"/>
      <c r="J44" s="10"/>
      <c r="K44" s="373"/>
      <c r="L44" s="373"/>
      <c r="M44" s="375"/>
      <c r="N44" s="375"/>
    </row>
    <row r="45" spans="1:14" ht="15" hidden="1" x14ac:dyDescent="0.2">
      <c r="A45" s="366">
        <v>57</v>
      </c>
      <c r="B45" s="374"/>
      <c r="C45" s="379">
        <v>19684</v>
      </c>
      <c r="D45" s="379">
        <v>17255</v>
      </c>
      <c r="E45" s="379">
        <v>13503</v>
      </c>
      <c r="F45" s="379">
        <v>11711</v>
      </c>
      <c r="G45" s="379">
        <v>8702</v>
      </c>
      <c r="H45" s="12"/>
      <c r="I45" s="372"/>
      <c r="J45" s="10"/>
      <c r="K45" s="373"/>
      <c r="L45" s="373"/>
      <c r="M45" s="375"/>
      <c r="N45" s="375"/>
    </row>
    <row r="46" spans="1:14" ht="15" hidden="1" x14ac:dyDescent="0.2">
      <c r="A46" s="366">
        <v>58</v>
      </c>
      <c r="B46" s="374"/>
      <c r="C46" s="379">
        <v>19684</v>
      </c>
      <c r="D46" s="379">
        <v>17255</v>
      </c>
      <c r="E46" s="379">
        <v>13503</v>
      </c>
      <c r="F46" s="379">
        <v>11711</v>
      </c>
      <c r="G46" s="379">
        <v>8702</v>
      </c>
      <c r="H46" s="12"/>
      <c r="I46" s="372"/>
      <c r="J46" s="10"/>
      <c r="K46" s="373"/>
      <c r="L46" s="373"/>
      <c r="M46" s="375"/>
      <c r="N46" s="375"/>
    </row>
    <row r="47" spans="1:14" ht="15" hidden="1" x14ac:dyDescent="0.2">
      <c r="A47" s="366">
        <v>59</v>
      </c>
      <c r="B47" s="374"/>
      <c r="C47" s="379">
        <v>19684</v>
      </c>
      <c r="D47" s="379">
        <v>17255</v>
      </c>
      <c r="E47" s="379">
        <v>13503</v>
      </c>
      <c r="F47" s="379">
        <v>11711</v>
      </c>
      <c r="G47" s="379">
        <v>8702</v>
      </c>
      <c r="H47" s="12"/>
      <c r="I47" s="372"/>
      <c r="J47" s="10"/>
      <c r="K47" s="373"/>
      <c r="L47" s="373"/>
      <c r="M47" s="375"/>
      <c r="N47" s="375"/>
    </row>
    <row r="48" spans="1:14" ht="15" hidden="1" x14ac:dyDescent="0.2">
      <c r="A48" s="366">
        <v>60</v>
      </c>
      <c r="B48" s="374"/>
      <c r="C48" s="379">
        <v>21068</v>
      </c>
      <c r="D48" s="379">
        <v>18467</v>
      </c>
      <c r="E48" s="379">
        <v>14445</v>
      </c>
      <c r="F48" s="379">
        <v>12524</v>
      </c>
      <c r="G48" s="379">
        <v>9307</v>
      </c>
      <c r="H48" s="12"/>
      <c r="I48" s="372"/>
      <c r="J48" s="10"/>
      <c r="K48" s="373"/>
      <c r="L48" s="373"/>
      <c r="M48" s="375"/>
      <c r="N48" s="375"/>
    </row>
    <row r="49" spans="1:14" ht="15" hidden="1" x14ac:dyDescent="0.2">
      <c r="A49" s="366">
        <v>61</v>
      </c>
      <c r="B49" s="374"/>
      <c r="C49" s="379">
        <v>23480</v>
      </c>
      <c r="D49" s="379">
        <v>20578</v>
      </c>
      <c r="E49" s="379">
        <v>16085</v>
      </c>
      <c r="F49" s="379">
        <v>13948</v>
      </c>
      <c r="G49" s="379">
        <v>10364</v>
      </c>
      <c r="H49" s="12"/>
      <c r="I49" s="372"/>
      <c r="J49" s="10"/>
      <c r="K49" s="373"/>
      <c r="L49" s="373"/>
      <c r="M49" s="375"/>
      <c r="N49" s="375"/>
    </row>
    <row r="50" spans="1:14" ht="15" hidden="1" x14ac:dyDescent="0.2">
      <c r="A50" s="366">
        <v>62</v>
      </c>
      <c r="B50" s="374"/>
      <c r="C50" s="379">
        <v>26084</v>
      </c>
      <c r="D50" s="379">
        <v>22862</v>
      </c>
      <c r="E50" s="379">
        <v>17865</v>
      </c>
      <c r="F50" s="379">
        <v>15492</v>
      </c>
      <c r="G50" s="379">
        <v>11510</v>
      </c>
      <c r="H50" s="12"/>
      <c r="I50" s="372"/>
      <c r="J50" s="10"/>
      <c r="K50" s="373"/>
      <c r="L50" s="373"/>
      <c r="M50" s="375"/>
      <c r="N50" s="375"/>
    </row>
    <row r="51" spans="1:14" ht="15" hidden="1" x14ac:dyDescent="0.2">
      <c r="A51" s="366">
        <v>63</v>
      </c>
      <c r="B51" s="374"/>
      <c r="C51" s="379">
        <v>28886</v>
      </c>
      <c r="D51" s="379">
        <v>25319</v>
      </c>
      <c r="E51" s="379">
        <v>19785</v>
      </c>
      <c r="F51" s="379">
        <v>17158</v>
      </c>
      <c r="G51" s="379">
        <v>12749</v>
      </c>
      <c r="H51" s="12"/>
      <c r="I51" s="372"/>
      <c r="J51" s="10"/>
      <c r="K51" s="373"/>
      <c r="L51" s="373"/>
      <c r="M51" s="375"/>
      <c r="N51" s="375"/>
    </row>
    <row r="52" spans="1:14" ht="15" hidden="1" x14ac:dyDescent="0.2">
      <c r="A52" s="366">
        <v>64</v>
      </c>
      <c r="B52" s="374"/>
      <c r="C52" s="379">
        <v>31887</v>
      </c>
      <c r="D52" s="379">
        <v>27948</v>
      </c>
      <c r="E52" s="379">
        <v>21845</v>
      </c>
      <c r="F52" s="379">
        <v>18943</v>
      </c>
      <c r="G52" s="379">
        <v>14075</v>
      </c>
      <c r="H52" s="12"/>
      <c r="I52" s="372"/>
      <c r="J52" s="10"/>
      <c r="K52" s="373"/>
      <c r="L52" s="373"/>
      <c r="M52" s="375"/>
      <c r="N52" s="375"/>
    </row>
    <row r="53" spans="1:14" ht="15" hidden="1" x14ac:dyDescent="0.2">
      <c r="A53" s="366">
        <v>65</v>
      </c>
      <c r="B53" s="374"/>
      <c r="C53" s="379">
        <v>35084</v>
      </c>
      <c r="D53" s="379">
        <v>30751</v>
      </c>
      <c r="E53" s="379">
        <v>24043</v>
      </c>
      <c r="F53" s="379">
        <v>20850</v>
      </c>
      <c r="G53" s="379">
        <v>15491</v>
      </c>
      <c r="H53" s="12"/>
      <c r="I53" s="372"/>
      <c r="J53" s="10"/>
      <c r="K53" s="373"/>
      <c r="L53" s="373"/>
      <c r="M53" s="375"/>
      <c r="N53" s="375"/>
    </row>
    <row r="54" spans="1:14" ht="15" hidden="1" x14ac:dyDescent="0.2">
      <c r="A54" s="366">
        <v>66</v>
      </c>
      <c r="B54" s="374"/>
      <c r="C54" s="379">
        <v>38474</v>
      </c>
      <c r="D54" s="379">
        <v>33725</v>
      </c>
      <c r="E54" s="379">
        <v>26380</v>
      </c>
      <c r="F54" s="379">
        <v>22877</v>
      </c>
      <c r="G54" s="379">
        <v>16994</v>
      </c>
      <c r="H54" s="12"/>
      <c r="I54" s="372"/>
      <c r="J54" s="10"/>
      <c r="K54" s="373"/>
      <c r="L54" s="373"/>
      <c r="M54" s="375"/>
      <c r="N54" s="375"/>
    </row>
    <row r="55" spans="1:14" ht="15" hidden="1" x14ac:dyDescent="0.2">
      <c r="A55" s="366">
        <v>67</v>
      </c>
      <c r="B55" s="374"/>
      <c r="C55" s="379">
        <v>42065</v>
      </c>
      <c r="D55" s="379">
        <v>36871</v>
      </c>
      <c r="E55" s="379">
        <v>28857</v>
      </c>
      <c r="F55" s="379">
        <v>25021</v>
      </c>
      <c r="G55" s="379">
        <v>18590</v>
      </c>
      <c r="H55" s="12"/>
      <c r="I55" s="372"/>
      <c r="J55" s="10"/>
      <c r="K55" s="373"/>
      <c r="L55" s="373"/>
      <c r="M55" s="375"/>
      <c r="N55" s="375"/>
    </row>
    <row r="56" spans="1:14" ht="15" hidden="1" x14ac:dyDescent="0.2">
      <c r="A56" s="366">
        <v>68</v>
      </c>
      <c r="B56" s="374"/>
      <c r="C56" s="379">
        <v>45848</v>
      </c>
      <c r="D56" s="379">
        <v>40191</v>
      </c>
      <c r="E56" s="379">
        <v>31472</v>
      </c>
      <c r="F56" s="379">
        <v>27292</v>
      </c>
      <c r="G56" s="379">
        <v>20278</v>
      </c>
      <c r="H56" s="12"/>
      <c r="I56" s="372"/>
      <c r="J56" s="10"/>
      <c r="K56" s="373"/>
      <c r="L56" s="373"/>
      <c r="M56" s="375"/>
      <c r="N56" s="375"/>
    </row>
    <row r="57" spans="1:14" ht="15" hidden="1" x14ac:dyDescent="0.2">
      <c r="A57" s="366">
        <v>69</v>
      </c>
      <c r="B57" s="374"/>
      <c r="C57" s="379">
        <v>49835</v>
      </c>
      <c r="D57" s="379">
        <v>43681</v>
      </c>
      <c r="E57" s="379">
        <v>34228</v>
      </c>
      <c r="F57" s="379">
        <v>29681</v>
      </c>
      <c r="G57" s="379">
        <v>22053</v>
      </c>
      <c r="H57" s="12"/>
      <c r="I57" s="372"/>
      <c r="J57" s="10"/>
      <c r="K57" s="373"/>
      <c r="L57" s="373"/>
      <c r="M57" s="375"/>
      <c r="N57" s="375"/>
    </row>
    <row r="58" spans="1:14" ht="15" hidden="1" x14ac:dyDescent="0.2">
      <c r="A58" s="366">
        <v>70</v>
      </c>
      <c r="B58" s="374"/>
      <c r="C58" s="379">
        <v>54014</v>
      </c>
      <c r="D58" s="379">
        <v>47344</v>
      </c>
      <c r="E58" s="379">
        <v>37121</v>
      </c>
      <c r="F58" s="379">
        <v>32190</v>
      </c>
      <c r="G58" s="379">
        <v>23915</v>
      </c>
      <c r="H58" s="12"/>
      <c r="I58" s="372"/>
      <c r="J58" s="10"/>
      <c r="K58" s="373"/>
      <c r="L58" s="373"/>
      <c r="M58" s="375"/>
      <c r="N58" s="375"/>
    </row>
    <row r="59" spans="1:14" ht="15" hidden="1" x14ac:dyDescent="0.2">
      <c r="A59" s="366">
        <v>71</v>
      </c>
      <c r="B59" s="374"/>
      <c r="C59" s="379">
        <v>58390</v>
      </c>
      <c r="D59" s="379">
        <v>51180</v>
      </c>
      <c r="E59" s="379">
        <v>40157</v>
      </c>
      <c r="F59" s="379">
        <v>34820</v>
      </c>
      <c r="G59" s="379">
        <v>25871</v>
      </c>
      <c r="H59" s="12"/>
      <c r="I59" s="372"/>
      <c r="J59" s="10"/>
      <c r="K59" s="373"/>
      <c r="L59" s="373"/>
      <c r="M59" s="375"/>
      <c r="N59" s="375"/>
    </row>
    <row r="60" spans="1:14" ht="15" hidden="1" x14ac:dyDescent="0.2">
      <c r="A60" s="366">
        <v>72</v>
      </c>
      <c r="B60" s="374"/>
      <c r="C60" s="379">
        <v>62963</v>
      </c>
      <c r="D60" s="379">
        <v>55187</v>
      </c>
      <c r="E60" s="379">
        <v>43327</v>
      </c>
      <c r="F60" s="379">
        <v>37571</v>
      </c>
      <c r="G60" s="379">
        <v>27912</v>
      </c>
      <c r="H60" s="12"/>
      <c r="I60" s="372"/>
      <c r="J60" s="10"/>
      <c r="K60" s="373"/>
      <c r="L60" s="373"/>
      <c r="M60" s="375"/>
      <c r="N60" s="375"/>
    </row>
    <row r="61" spans="1:14" ht="15" hidden="1" x14ac:dyDescent="0.2">
      <c r="A61" s="366">
        <v>73</v>
      </c>
      <c r="B61" s="374"/>
      <c r="C61" s="379">
        <v>67731</v>
      </c>
      <c r="D61" s="379">
        <v>59368</v>
      </c>
      <c r="E61" s="379">
        <v>46640</v>
      </c>
      <c r="F61" s="379">
        <v>40443</v>
      </c>
      <c r="G61" s="379">
        <v>30049</v>
      </c>
      <c r="H61" s="12"/>
      <c r="I61" s="372"/>
      <c r="J61" s="10"/>
      <c r="K61" s="373"/>
      <c r="L61" s="373"/>
      <c r="M61" s="375"/>
      <c r="N61" s="375"/>
    </row>
    <row r="62" spans="1:14" ht="15" hidden="1" x14ac:dyDescent="0.2">
      <c r="A62" s="366">
        <v>74</v>
      </c>
      <c r="B62" s="374"/>
      <c r="C62" s="379">
        <v>72698</v>
      </c>
      <c r="D62" s="379">
        <v>63720</v>
      </c>
      <c r="E62" s="379">
        <v>50091</v>
      </c>
      <c r="F62" s="379">
        <v>43435</v>
      </c>
      <c r="G62" s="379">
        <v>32272</v>
      </c>
      <c r="H62" s="12"/>
      <c r="I62" s="372"/>
      <c r="J62" s="10"/>
      <c r="K62" s="373"/>
      <c r="L62" s="373"/>
      <c r="M62" s="375"/>
      <c r="N62" s="375"/>
    </row>
    <row r="63" spans="1:14" ht="15" hidden="1" x14ac:dyDescent="0.2">
      <c r="A63" s="366">
        <v>75</v>
      </c>
      <c r="B63" s="374"/>
      <c r="C63" s="379">
        <v>77860</v>
      </c>
      <c r="D63" s="379">
        <v>68249</v>
      </c>
      <c r="E63" s="379">
        <v>53680</v>
      </c>
      <c r="F63" s="379">
        <v>46547</v>
      </c>
      <c r="G63" s="379">
        <v>34581</v>
      </c>
      <c r="H63" s="12"/>
      <c r="I63" s="372"/>
      <c r="J63" s="10"/>
      <c r="K63" s="373"/>
      <c r="L63" s="373"/>
      <c r="M63" s="375"/>
      <c r="N63" s="375"/>
    </row>
    <row r="64" spans="1:14" ht="15" hidden="1" x14ac:dyDescent="0.2">
      <c r="A64" s="366">
        <v>76</v>
      </c>
      <c r="B64" s="374"/>
      <c r="C64" s="379">
        <v>77860</v>
      </c>
      <c r="D64" s="379">
        <v>68249</v>
      </c>
      <c r="E64" s="379">
        <v>53680</v>
      </c>
      <c r="F64" s="379">
        <v>46547</v>
      </c>
      <c r="G64" s="379">
        <v>34581</v>
      </c>
      <c r="H64" s="12"/>
      <c r="I64" s="372"/>
      <c r="J64" s="10"/>
      <c r="K64" s="373"/>
      <c r="L64" s="373"/>
      <c r="M64" s="375"/>
      <c r="N64" s="375"/>
    </row>
    <row r="65" spans="1:14" ht="15" hidden="1" x14ac:dyDescent="0.2">
      <c r="A65" s="366">
        <v>77</v>
      </c>
      <c r="B65" s="374"/>
      <c r="C65" s="379">
        <v>77860</v>
      </c>
      <c r="D65" s="379">
        <v>68249</v>
      </c>
      <c r="E65" s="379">
        <v>53680</v>
      </c>
      <c r="F65" s="379">
        <v>46547</v>
      </c>
      <c r="G65" s="379">
        <v>34581</v>
      </c>
      <c r="H65" s="12"/>
      <c r="I65" s="372"/>
      <c r="J65" s="10"/>
      <c r="K65" s="373"/>
      <c r="L65" s="373"/>
      <c r="M65" s="375"/>
      <c r="N65" s="375"/>
    </row>
    <row r="66" spans="1:14" ht="15" hidden="1" x14ac:dyDescent="0.2">
      <c r="A66" s="366">
        <v>78</v>
      </c>
      <c r="B66" s="374"/>
      <c r="C66" s="379">
        <v>77860</v>
      </c>
      <c r="D66" s="379">
        <v>68249</v>
      </c>
      <c r="E66" s="379">
        <v>53680</v>
      </c>
      <c r="F66" s="379">
        <v>46547</v>
      </c>
      <c r="G66" s="379">
        <v>34581</v>
      </c>
      <c r="H66" s="12"/>
      <c r="I66" s="372"/>
      <c r="J66" s="10"/>
      <c r="K66" s="373"/>
      <c r="L66" s="373"/>
      <c r="M66" s="375"/>
      <c r="N66" s="375"/>
    </row>
    <row r="67" spans="1:14" ht="15" hidden="1" x14ac:dyDescent="0.2">
      <c r="A67" s="366">
        <v>79</v>
      </c>
      <c r="B67" s="374"/>
      <c r="C67" s="379">
        <v>77860</v>
      </c>
      <c r="D67" s="379">
        <v>68249</v>
      </c>
      <c r="E67" s="379">
        <v>53680</v>
      </c>
      <c r="F67" s="379">
        <v>46547</v>
      </c>
      <c r="G67" s="379">
        <v>34581</v>
      </c>
      <c r="H67" s="12"/>
      <c r="I67" s="372"/>
      <c r="J67" s="10"/>
      <c r="K67" s="373"/>
      <c r="L67" s="373"/>
      <c r="M67" s="375"/>
      <c r="N67" s="375"/>
    </row>
    <row r="68" spans="1:14" ht="15" hidden="1" x14ac:dyDescent="0.2">
      <c r="A68" s="366">
        <v>80</v>
      </c>
      <c r="B68" s="374"/>
      <c r="C68" s="379">
        <v>77860</v>
      </c>
      <c r="D68" s="379">
        <v>68249</v>
      </c>
      <c r="E68" s="379">
        <v>53680</v>
      </c>
      <c r="F68" s="379">
        <v>46547</v>
      </c>
      <c r="G68" s="379">
        <v>34581</v>
      </c>
      <c r="H68" s="12"/>
      <c r="I68" s="372"/>
      <c r="J68" s="10"/>
      <c r="K68" s="373"/>
      <c r="L68" s="373"/>
      <c r="M68" s="375"/>
      <c r="N68" s="375"/>
    </row>
    <row r="69" spans="1:14" ht="15" hidden="1" x14ac:dyDescent="0.2">
      <c r="A69" s="366">
        <v>81</v>
      </c>
      <c r="B69" s="374"/>
      <c r="C69" s="379">
        <v>77860</v>
      </c>
      <c r="D69" s="379">
        <v>68249</v>
      </c>
      <c r="E69" s="379">
        <v>53680</v>
      </c>
      <c r="F69" s="379">
        <v>46547</v>
      </c>
      <c r="G69" s="379">
        <v>34581</v>
      </c>
      <c r="H69" s="12"/>
      <c r="I69" s="372"/>
      <c r="J69" s="10"/>
      <c r="K69" s="373"/>
      <c r="L69" s="373"/>
      <c r="M69" s="375"/>
      <c r="N69" s="375"/>
    </row>
    <row r="70" spans="1:14" ht="15" hidden="1" x14ac:dyDescent="0.2">
      <c r="A70" s="366">
        <v>82</v>
      </c>
      <c r="B70" s="374"/>
      <c r="C70" s="379">
        <v>77860</v>
      </c>
      <c r="D70" s="379">
        <v>68249</v>
      </c>
      <c r="E70" s="379">
        <v>53680</v>
      </c>
      <c r="F70" s="379">
        <v>46547</v>
      </c>
      <c r="G70" s="379">
        <v>34581</v>
      </c>
      <c r="H70" s="12"/>
      <c r="I70" s="372"/>
      <c r="J70" s="10"/>
      <c r="K70" s="373"/>
      <c r="L70" s="373"/>
      <c r="M70" s="375"/>
      <c r="N70" s="375"/>
    </row>
    <row r="71" spans="1:14" ht="15" hidden="1" x14ac:dyDescent="0.2">
      <c r="A71" s="366">
        <v>83</v>
      </c>
      <c r="B71" s="374"/>
      <c r="C71" s="379">
        <v>77860</v>
      </c>
      <c r="D71" s="379">
        <v>68249</v>
      </c>
      <c r="E71" s="379">
        <v>53680</v>
      </c>
      <c r="F71" s="379">
        <v>46547</v>
      </c>
      <c r="G71" s="379">
        <v>34581</v>
      </c>
      <c r="H71" s="12"/>
      <c r="I71" s="372"/>
      <c r="J71" s="10"/>
      <c r="K71" s="373"/>
      <c r="L71" s="373"/>
      <c r="M71" s="375"/>
      <c r="N71" s="375"/>
    </row>
    <row r="72" spans="1:14" ht="15" hidden="1" x14ac:dyDescent="0.2">
      <c r="A72" s="366">
        <v>84</v>
      </c>
      <c r="B72" s="374" t="s">
        <v>3</v>
      </c>
      <c r="C72" s="379">
        <v>77860</v>
      </c>
      <c r="D72" s="379">
        <v>68249</v>
      </c>
      <c r="E72" s="379">
        <v>53680</v>
      </c>
      <c r="F72" s="379">
        <v>46547</v>
      </c>
      <c r="G72" s="379">
        <v>34581</v>
      </c>
      <c r="H72" s="12"/>
      <c r="I72" s="372"/>
      <c r="J72" s="10"/>
      <c r="K72" s="10"/>
      <c r="L72" s="373"/>
      <c r="M72" s="375"/>
      <c r="N72" s="375"/>
    </row>
    <row r="73" spans="1:14" ht="14" hidden="1" x14ac:dyDescent="0.15">
      <c r="A73" s="366">
        <v>1</v>
      </c>
      <c r="B73" s="374" t="s">
        <v>4</v>
      </c>
      <c r="C73" s="379">
        <v>3993</v>
      </c>
      <c r="D73" s="379">
        <v>3503</v>
      </c>
      <c r="E73" s="379">
        <v>2847</v>
      </c>
      <c r="F73" s="379">
        <v>2470</v>
      </c>
      <c r="G73" s="379">
        <v>1836</v>
      </c>
      <c r="H73" s="12"/>
      <c r="I73" s="10"/>
      <c r="J73" s="10"/>
      <c r="K73" s="10"/>
      <c r="L73" s="373"/>
      <c r="M73" s="375"/>
      <c r="N73" s="375"/>
    </row>
    <row r="74" spans="1:14" ht="15" hidden="1" x14ac:dyDescent="0.2">
      <c r="A74" s="366">
        <v>2</v>
      </c>
      <c r="B74" s="374" t="s">
        <v>1</v>
      </c>
      <c r="C74" s="379">
        <v>6791</v>
      </c>
      <c r="D74" s="379">
        <v>5952</v>
      </c>
      <c r="E74" s="379">
        <v>4835</v>
      </c>
      <c r="F74" s="379">
        <v>4194</v>
      </c>
      <c r="G74" s="379">
        <v>3117</v>
      </c>
      <c r="H74" s="11"/>
      <c r="I74" s="370"/>
      <c r="J74" s="371"/>
      <c r="K74" s="371"/>
      <c r="L74" s="371"/>
      <c r="M74" s="375"/>
      <c r="N74" s="375"/>
    </row>
    <row r="75" spans="1:14" ht="15" hidden="1" x14ac:dyDescent="0.2">
      <c r="A75" s="366">
        <v>3</v>
      </c>
      <c r="B75" s="374" t="s">
        <v>5</v>
      </c>
      <c r="C75" s="379">
        <v>9584</v>
      </c>
      <c r="D75" s="379">
        <v>8404</v>
      </c>
      <c r="E75" s="379">
        <v>6829</v>
      </c>
      <c r="F75" s="379">
        <v>5921</v>
      </c>
      <c r="G75" s="379">
        <v>4400</v>
      </c>
      <c r="H75" s="11"/>
      <c r="I75" s="370"/>
      <c r="J75" s="371"/>
      <c r="K75" s="371"/>
      <c r="L75" s="371"/>
      <c r="M75" s="375"/>
      <c r="N75" s="375"/>
    </row>
    <row r="76" spans="1:14" hidden="1" x14ac:dyDescent="0.15">
      <c r="A76" s="366"/>
      <c r="B76" s="376"/>
      <c r="C76" s="377"/>
      <c r="D76" s="377"/>
      <c r="E76" s="377"/>
      <c r="F76" s="377"/>
      <c r="G76" s="377"/>
      <c r="H76" s="378"/>
    </row>
    <row r="77" spans="1:14" ht="18" hidden="1" x14ac:dyDescent="0.2">
      <c r="A77" s="527" t="s">
        <v>16</v>
      </c>
      <c r="B77" s="528"/>
      <c r="C77" s="528"/>
      <c r="D77" s="528"/>
      <c r="E77" s="528"/>
      <c r="F77" s="528"/>
      <c r="G77" s="528"/>
      <c r="H77" s="378"/>
    </row>
    <row r="78" spans="1:14" hidden="1" x14ac:dyDescent="0.15">
      <c r="A78" s="529" t="s">
        <v>0</v>
      </c>
      <c r="B78" s="530"/>
      <c r="C78" s="530"/>
      <c r="D78" s="530"/>
      <c r="E78" s="530"/>
      <c r="F78" s="530"/>
      <c r="G78" s="530"/>
      <c r="H78" s="378"/>
    </row>
    <row r="79" spans="1:14" hidden="1" x14ac:dyDescent="0.15">
      <c r="A79" s="366" t="s">
        <v>2</v>
      </c>
      <c r="B79" s="367" t="s">
        <v>2</v>
      </c>
      <c r="C79" s="368">
        <v>1000</v>
      </c>
      <c r="D79" s="368">
        <v>2000</v>
      </c>
      <c r="E79" s="368">
        <v>3500</v>
      </c>
      <c r="F79" s="368">
        <v>5000</v>
      </c>
      <c r="G79" s="368">
        <v>10000</v>
      </c>
      <c r="H79" s="378"/>
    </row>
    <row r="80" spans="1:14" hidden="1" x14ac:dyDescent="0.15">
      <c r="A80" s="366">
        <v>18</v>
      </c>
      <c r="B80" s="374"/>
      <c r="C80" s="10">
        <f>+C6*$K$2</f>
        <v>882.18666666666672</v>
      </c>
      <c r="D80" s="10">
        <f t="shared" ref="D80:G80" si="0">+D6*$K$2</f>
        <v>773.36</v>
      </c>
      <c r="E80" s="10">
        <f t="shared" si="0"/>
        <v>624.02666666666664</v>
      </c>
      <c r="F80" s="10">
        <f t="shared" si="0"/>
        <v>541.42666666666673</v>
      </c>
      <c r="G80" s="10">
        <f t="shared" si="0"/>
        <v>402.36</v>
      </c>
      <c r="H80" s="378"/>
    </row>
    <row r="81" spans="1:8" hidden="1" x14ac:dyDescent="0.15">
      <c r="A81" s="366">
        <v>19</v>
      </c>
      <c r="B81" s="374"/>
      <c r="C81" s="10">
        <f t="shared" ref="C81:G96" si="1">+C7*$K$2</f>
        <v>882.18666666666672</v>
      </c>
      <c r="D81" s="10">
        <f t="shared" si="1"/>
        <v>773.36</v>
      </c>
      <c r="E81" s="10">
        <f t="shared" si="1"/>
        <v>624.02666666666664</v>
      </c>
      <c r="F81" s="10">
        <f t="shared" si="1"/>
        <v>541.42666666666673</v>
      </c>
      <c r="G81" s="10">
        <f t="shared" si="1"/>
        <v>402.36</v>
      </c>
      <c r="H81" s="378"/>
    </row>
    <row r="82" spans="1:8" hidden="1" x14ac:dyDescent="0.15">
      <c r="A82" s="366">
        <v>20</v>
      </c>
      <c r="B82" s="374"/>
      <c r="C82" s="10">
        <f t="shared" si="1"/>
        <v>882.18666666666672</v>
      </c>
      <c r="D82" s="10">
        <f t="shared" si="1"/>
        <v>773.36</v>
      </c>
      <c r="E82" s="10">
        <f t="shared" si="1"/>
        <v>624.02666666666664</v>
      </c>
      <c r="F82" s="10">
        <f t="shared" si="1"/>
        <v>541.42666666666673</v>
      </c>
      <c r="G82" s="10">
        <f t="shared" si="1"/>
        <v>402.36</v>
      </c>
      <c r="H82" s="378"/>
    </row>
    <row r="83" spans="1:8" hidden="1" x14ac:dyDescent="0.15">
      <c r="A83" s="366">
        <v>21</v>
      </c>
      <c r="B83" s="374"/>
      <c r="C83" s="10">
        <f t="shared" si="1"/>
        <v>882.18666666666672</v>
      </c>
      <c r="D83" s="10">
        <f t="shared" si="1"/>
        <v>773.36</v>
      </c>
      <c r="E83" s="10">
        <f t="shared" si="1"/>
        <v>624.02666666666664</v>
      </c>
      <c r="F83" s="10">
        <f t="shared" si="1"/>
        <v>541.42666666666673</v>
      </c>
      <c r="G83" s="10">
        <f t="shared" si="1"/>
        <v>402.36</v>
      </c>
      <c r="H83" s="378"/>
    </row>
    <row r="84" spans="1:8" hidden="1" x14ac:dyDescent="0.15">
      <c r="A84" s="366">
        <v>22</v>
      </c>
      <c r="B84" s="374"/>
      <c r="C84" s="10">
        <f t="shared" si="1"/>
        <v>882.18666666666672</v>
      </c>
      <c r="D84" s="10">
        <f t="shared" si="1"/>
        <v>773.36</v>
      </c>
      <c r="E84" s="10">
        <f t="shared" si="1"/>
        <v>624.02666666666664</v>
      </c>
      <c r="F84" s="10">
        <f t="shared" si="1"/>
        <v>541.42666666666673</v>
      </c>
      <c r="G84" s="10">
        <f t="shared" si="1"/>
        <v>402.36</v>
      </c>
      <c r="H84" s="378"/>
    </row>
    <row r="85" spans="1:8" hidden="1" x14ac:dyDescent="0.15">
      <c r="A85" s="366">
        <v>23</v>
      </c>
      <c r="B85" s="374"/>
      <c r="C85" s="10">
        <f t="shared" si="1"/>
        <v>882.18666666666672</v>
      </c>
      <c r="D85" s="10">
        <f t="shared" si="1"/>
        <v>773.36</v>
      </c>
      <c r="E85" s="10">
        <f t="shared" si="1"/>
        <v>624.02666666666664</v>
      </c>
      <c r="F85" s="10">
        <f t="shared" si="1"/>
        <v>541.42666666666673</v>
      </c>
      <c r="G85" s="10">
        <f t="shared" si="1"/>
        <v>402.36</v>
      </c>
      <c r="H85" s="378"/>
    </row>
    <row r="86" spans="1:8" hidden="1" x14ac:dyDescent="0.15">
      <c r="A86" s="366">
        <v>24</v>
      </c>
      <c r="B86" s="374"/>
      <c r="C86" s="10">
        <f t="shared" si="1"/>
        <v>882.18666666666672</v>
      </c>
      <c r="D86" s="10">
        <f t="shared" si="1"/>
        <v>773.36</v>
      </c>
      <c r="E86" s="10">
        <f t="shared" si="1"/>
        <v>624.02666666666664</v>
      </c>
      <c r="F86" s="10">
        <f t="shared" si="1"/>
        <v>541.42666666666673</v>
      </c>
      <c r="G86" s="10">
        <f t="shared" si="1"/>
        <v>402.36</v>
      </c>
      <c r="H86" s="378"/>
    </row>
    <row r="87" spans="1:8" hidden="1" x14ac:dyDescent="0.15">
      <c r="A87" s="366">
        <v>25</v>
      </c>
      <c r="B87" s="374"/>
      <c r="C87" s="10">
        <f t="shared" si="1"/>
        <v>942.85333333333335</v>
      </c>
      <c r="D87" s="10">
        <f t="shared" si="1"/>
        <v>826.37333333333333</v>
      </c>
      <c r="E87" s="10">
        <f t="shared" si="1"/>
        <v>662.85333333333335</v>
      </c>
      <c r="F87" s="10">
        <f t="shared" si="1"/>
        <v>574.93333333333339</v>
      </c>
      <c r="G87" s="10">
        <f t="shared" si="1"/>
        <v>427.09333333333336</v>
      </c>
      <c r="H87" s="378"/>
    </row>
    <row r="88" spans="1:8" hidden="1" x14ac:dyDescent="0.15">
      <c r="A88" s="366">
        <v>26</v>
      </c>
      <c r="B88" s="374"/>
      <c r="C88" s="10">
        <f t="shared" si="1"/>
        <v>942.85333333333335</v>
      </c>
      <c r="D88" s="10">
        <f t="shared" si="1"/>
        <v>826.37333333333333</v>
      </c>
      <c r="E88" s="10">
        <f t="shared" si="1"/>
        <v>662.85333333333335</v>
      </c>
      <c r="F88" s="10">
        <f t="shared" si="1"/>
        <v>574.93333333333339</v>
      </c>
      <c r="G88" s="10">
        <f t="shared" si="1"/>
        <v>427.09333333333336</v>
      </c>
      <c r="H88" s="378"/>
    </row>
    <row r="89" spans="1:8" hidden="1" x14ac:dyDescent="0.15">
      <c r="A89" s="366">
        <v>27</v>
      </c>
      <c r="B89" s="374"/>
      <c r="C89" s="10">
        <f t="shared" si="1"/>
        <v>942.85333333333335</v>
      </c>
      <c r="D89" s="10">
        <f t="shared" si="1"/>
        <v>826.37333333333333</v>
      </c>
      <c r="E89" s="10">
        <f t="shared" si="1"/>
        <v>662.85333333333335</v>
      </c>
      <c r="F89" s="10">
        <f t="shared" si="1"/>
        <v>574.93333333333339</v>
      </c>
      <c r="G89" s="10">
        <f t="shared" si="1"/>
        <v>427.09333333333336</v>
      </c>
      <c r="H89" s="378"/>
    </row>
    <row r="90" spans="1:8" hidden="1" x14ac:dyDescent="0.15">
      <c r="A90" s="366">
        <v>28</v>
      </c>
      <c r="B90" s="374"/>
      <c r="C90" s="10">
        <f t="shared" si="1"/>
        <v>942.85333333333335</v>
      </c>
      <c r="D90" s="10">
        <f t="shared" si="1"/>
        <v>826.37333333333333</v>
      </c>
      <c r="E90" s="10">
        <f t="shared" si="1"/>
        <v>662.85333333333335</v>
      </c>
      <c r="F90" s="10">
        <f t="shared" si="1"/>
        <v>574.93333333333339</v>
      </c>
      <c r="G90" s="10">
        <f t="shared" si="1"/>
        <v>427.09333333333336</v>
      </c>
      <c r="H90" s="378"/>
    </row>
    <row r="91" spans="1:8" hidden="1" x14ac:dyDescent="0.15">
      <c r="A91" s="366">
        <v>29</v>
      </c>
      <c r="B91" s="374"/>
      <c r="C91" s="10">
        <f t="shared" si="1"/>
        <v>942.85333333333335</v>
      </c>
      <c r="D91" s="10">
        <f t="shared" si="1"/>
        <v>826.37333333333333</v>
      </c>
      <c r="E91" s="10">
        <f t="shared" si="1"/>
        <v>662.85333333333335</v>
      </c>
      <c r="F91" s="10">
        <f t="shared" si="1"/>
        <v>574.93333333333339</v>
      </c>
      <c r="G91" s="10">
        <f t="shared" si="1"/>
        <v>427.09333333333336</v>
      </c>
      <c r="H91" s="378"/>
    </row>
    <row r="92" spans="1:8" hidden="1" x14ac:dyDescent="0.15">
      <c r="A92" s="366">
        <v>30</v>
      </c>
      <c r="B92" s="374"/>
      <c r="C92" s="10">
        <f t="shared" si="1"/>
        <v>1048.32</v>
      </c>
      <c r="D92" s="10">
        <f t="shared" si="1"/>
        <v>919.0533333333334</v>
      </c>
      <c r="E92" s="10">
        <f t="shared" si="1"/>
        <v>731.64</v>
      </c>
      <c r="F92" s="10">
        <f t="shared" si="1"/>
        <v>634.48</v>
      </c>
      <c r="G92" s="10">
        <f t="shared" si="1"/>
        <v>471.42666666666668</v>
      </c>
      <c r="H92" s="378"/>
    </row>
    <row r="93" spans="1:8" hidden="1" x14ac:dyDescent="0.15">
      <c r="A93" s="366">
        <v>31</v>
      </c>
      <c r="B93" s="374"/>
      <c r="C93" s="10">
        <f t="shared" si="1"/>
        <v>1048.32</v>
      </c>
      <c r="D93" s="10">
        <f t="shared" si="1"/>
        <v>919.0533333333334</v>
      </c>
      <c r="E93" s="10">
        <f t="shared" si="1"/>
        <v>731.64</v>
      </c>
      <c r="F93" s="10">
        <f t="shared" si="1"/>
        <v>634.48</v>
      </c>
      <c r="G93" s="10">
        <f t="shared" si="1"/>
        <v>471.42666666666668</v>
      </c>
      <c r="H93" s="378"/>
    </row>
    <row r="94" spans="1:8" hidden="1" x14ac:dyDescent="0.15">
      <c r="A94" s="366">
        <v>32</v>
      </c>
      <c r="B94" s="374"/>
      <c r="C94" s="10">
        <f t="shared" si="1"/>
        <v>1048.32</v>
      </c>
      <c r="D94" s="10">
        <f t="shared" si="1"/>
        <v>919.0533333333334</v>
      </c>
      <c r="E94" s="10">
        <f t="shared" si="1"/>
        <v>731.64</v>
      </c>
      <c r="F94" s="10">
        <f t="shared" si="1"/>
        <v>634.48</v>
      </c>
      <c r="G94" s="10">
        <f t="shared" si="1"/>
        <v>471.42666666666668</v>
      </c>
      <c r="H94" s="378"/>
    </row>
    <row r="95" spans="1:8" hidden="1" x14ac:dyDescent="0.15">
      <c r="A95" s="366">
        <v>33</v>
      </c>
      <c r="B95" s="374"/>
      <c r="C95" s="10">
        <f t="shared" si="1"/>
        <v>1048.32</v>
      </c>
      <c r="D95" s="10">
        <f t="shared" si="1"/>
        <v>919.0533333333334</v>
      </c>
      <c r="E95" s="10">
        <f t="shared" si="1"/>
        <v>731.64</v>
      </c>
      <c r="F95" s="10">
        <f t="shared" si="1"/>
        <v>634.48</v>
      </c>
      <c r="G95" s="10">
        <f t="shared" si="1"/>
        <v>471.42666666666668</v>
      </c>
      <c r="H95" s="378"/>
    </row>
    <row r="96" spans="1:8" hidden="1" x14ac:dyDescent="0.15">
      <c r="A96" s="366">
        <v>34</v>
      </c>
      <c r="B96" s="374"/>
      <c r="C96" s="10">
        <f t="shared" si="1"/>
        <v>1048.32</v>
      </c>
      <c r="D96" s="10">
        <f t="shared" si="1"/>
        <v>919.0533333333334</v>
      </c>
      <c r="E96" s="10">
        <f t="shared" si="1"/>
        <v>731.64</v>
      </c>
      <c r="F96" s="10">
        <f t="shared" si="1"/>
        <v>634.48</v>
      </c>
      <c r="G96" s="10">
        <f t="shared" si="1"/>
        <v>471.42666666666668</v>
      </c>
      <c r="H96" s="378"/>
    </row>
    <row r="97" spans="1:8" hidden="1" x14ac:dyDescent="0.15">
      <c r="A97" s="366">
        <v>35</v>
      </c>
      <c r="B97" s="374"/>
      <c r="C97" s="10">
        <f t="shared" ref="C97:G112" si="2">+C23*$K$2</f>
        <v>1170.68</v>
      </c>
      <c r="D97" s="10">
        <f t="shared" si="2"/>
        <v>1025.92</v>
      </c>
      <c r="E97" s="10">
        <f t="shared" si="2"/>
        <v>812.09333333333336</v>
      </c>
      <c r="F97" s="10">
        <f t="shared" si="2"/>
        <v>704.2</v>
      </c>
      <c r="G97" s="10">
        <f t="shared" si="2"/>
        <v>523.41333333333341</v>
      </c>
      <c r="H97" s="378"/>
    </row>
    <row r="98" spans="1:8" hidden="1" x14ac:dyDescent="0.15">
      <c r="A98" s="366">
        <v>36</v>
      </c>
      <c r="B98" s="374"/>
      <c r="C98" s="10">
        <f t="shared" si="2"/>
        <v>1170.68</v>
      </c>
      <c r="D98" s="10">
        <f t="shared" si="2"/>
        <v>1025.92</v>
      </c>
      <c r="E98" s="10">
        <f t="shared" si="2"/>
        <v>812.09333333333336</v>
      </c>
      <c r="F98" s="10">
        <f t="shared" si="2"/>
        <v>704.2</v>
      </c>
      <c r="G98" s="10">
        <f t="shared" si="2"/>
        <v>523.41333333333341</v>
      </c>
      <c r="H98" s="378"/>
    </row>
    <row r="99" spans="1:8" hidden="1" x14ac:dyDescent="0.15">
      <c r="A99" s="366">
        <v>37</v>
      </c>
      <c r="B99" s="374"/>
      <c r="C99" s="10">
        <f t="shared" si="2"/>
        <v>1170.68</v>
      </c>
      <c r="D99" s="10">
        <f t="shared" si="2"/>
        <v>1025.92</v>
      </c>
      <c r="E99" s="10">
        <f t="shared" si="2"/>
        <v>812.09333333333336</v>
      </c>
      <c r="F99" s="10">
        <f t="shared" si="2"/>
        <v>704.2</v>
      </c>
      <c r="G99" s="10">
        <f t="shared" si="2"/>
        <v>523.41333333333341</v>
      </c>
      <c r="H99" s="378"/>
    </row>
    <row r="100" spans="1:8" hidden="1" x14ac:dyDescent="0.15">
      <c r="A100" s="366">
        <v>38</v>
      </c>
      <c r="B100" s="374"/>
      <c r="C100" s="10">
        <f t="shared" si="2"/>
        <v>1170.68</v>
      </c>
      <c r="D100" s="10">
        <f t="shared" si="2"/>
        <v>1025.92</v>
      </c>
      <c r="E100" s="10">
        <f t="shared" si="2"/>
        <v>812.09333333333336</v>
      </c>
      <c r="F100" s="10">
        <f t="shared" si="2"/>
        <v>704.2</v>
      </c>
      <c r="G100" s="10">
        <f t="shared" si="2"/>
        <v>523.41333333333341</v>
      </c>
      <c r="H100" s="378"/>
    </row>
    <row r="101" spans="1:8" hidden="1" x14ac:dyDescent="0.15">
      <c r="A101" s="366">
        <v>39</v>
      </c>
      <c r="B101" s="374"/>
      <c r="C101" s="10">
        <f t="shared" si="2"/>
        <v>1170.68</v>
      </c>
      <c r="D101" s="10">
        <f t="shared" si="2"/>
        <v>1025.92</v>
      </c>
      <c r="E101" s="10">
        <f t="shared" si="2"/>
        <v>812.09333333333336</v>
      </c>
      <c r="F101" s="10">
        <f t="shared" si="2"/>
        <v>704.2</v>
      </c>
      <c r="G101" s="10">
        <f t="shared" si="2"/>
        <v>523.41333333333341</v>
      </c>
      <c r="H101" s="378"/>
    </row>
    <row r="102" spans="1:8" hidden="1" x14ac:dyDescent="0.15">
      <c r="A102" s="366">
        <v>40</v>
      </c>
      <c r="B102" s="374"/>
      <c r="C102" s="10">
        <f t="shared" si="2"/>
        <v>1311.1466666666668</v>
      </c>
      <c r="D102" s="10">
        <f t="shared" si="2"/>
        <v>1149.4000000000001</v>
      </c>
      <c r="E102" s="10">
        <f t="shared" si="2"/>
        <v>905.70666666666671</v>
      </c>
      <c r="F102" s="10">
        <f t="shared" si="2"/>
        <v>785.40000000000009</v>
      </c>
      <c r="G102" s="10">
        <f t="shared" si="2"/>
        <v>583.52</v>
      </c>
      <c r="H102" s="378"/>
    </row>
    <row r="103" spans="1:8" hidden="1" x14ac:dyDescent="0.15">
      <c r="A103" s="366">
        <v>41</v>
      </c>
      <c r="B103" s="374"/>
      <c r="C103" s="10">
        <f t="shared" si="2"/>
        <v>1311.1466666666668</v>
      </c>
      <c r="D103" s="10">
        <f t="shared" si="2"/>
        <v>1149.4000000000001</v>
      </c>
      <c r="E103" s="10">
        <f t="shared" si="2"/>
        <v>905.70666666666671</v>
      </c>
      <c r="F103" s="10">
        <f t="shared" si="2"/>
        <v>785.40000000000009</v>
      </c>
      <c r="G103" s="10">
        <f t="shared" si="2"/>
        <v>583.52</v>
      </c>
      <c r="H103" s="378"/>
    </row>
    <row r="104" spans="1:8" hidden="1" x14ac:dyDescent="0.15">
      <c r="A104" s="366">
        <v>42</v>
      </c>
      <c r="B104" s="374"/>
      <c r="C104" s="10">
        <f t="shared" si="2"/>
        <v>1311.1466666666668</v>
      </c>
      <c r="D104" s="10">
        <f t="shared" si="2"/>
        <v>1149.4000000000001</v>
      </c>
      <c r="E104" s="10">
        <f t="shared" si="2"/>
        <v>905.70666666666671</v>
      </c>
      <c r="F104" s="10">
        <f t="shared" si="2"/>
        <v>785.40000000000009</v>
      </c>
      <c r="G104" s="10">
        <f t="shared" si="2"/>
        <v>583.52</v>
      </c>
      <c r="H104" s="378"/>
    </row>
    <row r="105" spans="1:8" hidden="1" x14ac:dyDescent="0.15">
      <c r="A105" s="366">
        <v>43</v>
      </c>
      <c r="B105" s="374"/>
      <c r="C105" s="10">
        <f t="shared" si="2"/>
        <v>1311.1466666666668</v>
      </c>
      <c r="D105" s="10">
        <f t="shared" si="2"/>
        <v>1149.4000000000001</v>
      </c>
      <c r="E105" s="10">
        <f t="shared" si="2"/>
        <v>905.70666666666671</v>
      </c>
      <c r="F105" s="10">
        <f t="shared" si="2"/>
        <v>785.40000000000009</v>
      </c>
      <c r="G105" s="10">
        <f t="shared" si="2"/>
        <v>583.52</v>
      </c>
      <c r="H105" s="378"/>
    </row>
    <row r="106" spans="1:8" hidden="1" x14ac:dyDescent="0.15">
      <c r="A106" s="366">
        <v>44</v>
      </c>
      <c r="B106" s="374"/>
      <c r="C106" s="10">
        <f t="shared" si="2"/>
        <v>1311.1466666666668</v>
      </c>
      <c r="D106" s="10">
        <f t="shared" si="2"/>
        <v>1149.4000000000001</v>
      </c>
      <c r="E106" s="10">
        <f t="shared" si="2"/>
        <v>905.70666666666671</v>
      </c>
      <c r="F106" s="10">
        <f t="shared" si="2"/>
        <v>785.40000000000009</v>
      </c>
      <c r="G106" s="10">
        <f t="shared" si="2"/>
        <v>583.52</v>
      </c>
      <c r="H106" s="378"/>
    </row>
    <row r="107" spans="1:8" hidden="1" x14ac:dyDescent="0.15">
      <c r="A107" s="366">
        <v>45</v>
      </c>
      <c r="B107" s="374"/>
      <c r="C107" s="10">
        <f t="shared" si="2"/>
        <v>1467.3866666666668</v>
      </c>
      <c r="D107" s="10">
        <f t="shared" si="2"/>
        <v>1286.4133333333334</v>
      </c>
      <c r="E107" s="10">
        <f t="shared" si="2"/>
        <v>1010.5200000000001</v>
      </c>
      <c r="F107" s="10">
        <f t="shared" si="2"/>
        <v>876.21333333333337</v>
      </c>
      <c r="G107" s="10">
        <f t="shared" si="2"/>
        <v>651.09333333333336</v>
      </c>
      <c r="H107" s="378"/>
    </row>
    <row r="108" spans="1:8" hidden="1" x14ac:dyDescent="0.15">
      <c r="A108" s="366">
        <v>46</v>
      </c>
      <c r="B108" s="374"/>
      <c r="C108" s="10">
        <f t="shared" si="2"/>
        <v>1467.3866666666668</v>
      </c>
      <c r="D108" s="10">
        <f t="shared" si="2"/>
        <v>1286.4133333333334</v>
      </c>
      <c r="E108" s="10">
        <f t="shared" si="2"/>
        <v>1010.5200000000001</v>
      </c>
      <c r="F108" s="10">
        <f t="shared" si="2"/>
        <v>876.21333333333337</v>
      </c>
      <c r="G108" s="10">
        <f t="shared" si="2"/>
        <v>651.09333333333336</v>
      </c>
      <c r="H108" s="378"/>
    </row>
    <row r="109" spans="1:8" hidden="1" x14ac:dyDescent="0.15">
      <c r="A109" s="366">
        <v>47</v>
      </c>
      <c r="B109" s="374"/>
      <c r="C109" s="10">
        <f t="shared" si="2"/>
        <v>1467.3866666666668</v>
      </c>
      <c r="D109" s="10">
        <f t="shared" si="2"/>
        <v>1286.4133333333334</v>
      </c>
      <c r="E109" s="10">
        <f t="shared" si="2"/>
        <v>1010.5200000000001</v>
      </c>
      <c r="F109" s="10">
        <f t="shared" si="2"/>
        <v>876.21333333333337</v>
      </c>
      <c r="G109" s="10">
        <f t="shared" si="2"/>
        <v>651.09333333333336</v>
      </c>
      <c r="H109" s="378"/>
    </row>
    <row r="110" spans="1:8" hidden="1" x14ac:dyDescent="0.15">
      <c r="A110" s="366">
        <v>48</v>
      </c>
      <c r="B110" s="374"/>
      <c r="C110" s="10">
        <f t="shared" si="2"/>
        <v>1467.3866666666668</v>
      </c>
      <c r="D110" s="10">
        <f t="shared" si="2"/>
        <v>1286.4133333333334</v>
      </c>
      <c r="E110" s="10">
        <f t="shared" si="2"/>
        <v>1010.5200000000001</v>
      </c>
      <c r="F110" s="10">
        <f t="shared" si="2"/>
        <v>876.21333333333337</v>
      </c>
      <c r="G110" s="10">
        <f t="shared" si="2"/>
        <v>651.09333333333336</v>
      </c>
      <c r="H110" s="378"/>
    </row>
    <row r="111" spans="1:8" hidden="1" x14ac:dyDescent="0.15">
      <c r="A111" s="366">
        <v>49</v>
      </c>
      <c r="B111" s="374"/>
      <c r="C111" s="10">
        <f t="shared" si="2"/>
        <v>1467.3866666666668</v>
      </c>
      <c r="D111" s="10">
        <f t="shared" si="2"/>
        <v>1286.4133333333334</v>
      </c>
      <c r="E111" s="10">
        <f t="shared" si="2"/>
        <v>1010.5200000000001</v>
      </c>
      <c r="F111" s="10">
        <f t="shared" si="2"/>
        <v>876.21333333333337</v>
      </c>
      <c r="G111" s="10">
        <f t="shared" si="2"/>
        <v>651.09333333333336</v>
      </c>
      <c r="H111" s="378"/>
    </row>
    <row r="112" spans="1:8" hidden="1" x14ac:dyDescent="0.15">
      <c r="A112" s="366">
        <v>50</v>
      </c>
      <c r="B112" s="374"/>
      <c r="C112" s="10">
        <f t="shared" si="2"/>
        <v>1643.4133333333334</v>
      </c>
      <c r="D112" s="10">
        <f t="shared" si="2"/>
        <v>1440.6933333333334</v>
      </c>
      <c r="E112" s="10">
        <f t="shared" si="2"/>
        <v>1129.1466666666668</v>
      </c>
      <c r="F112" s="10">
        <f t="shared" si="2"/>
        <v>979.25333333333333</v>
      </c>
      <c r="G112" s="10">
        <f t="shared" si="2"/>
        <v>727.53333333333342</v>
      </c>
      <c r="H112" s="378"/>
    </row>
    <row r="113" spans="1:8" hidden="1" x14ac:dyDescent="0.15">
      <c r="A113" s="366">
        <v>51</v>
      </c>
      <c r="B113" s="374"/>
      <c r="C113" s="10">
        <f t="shared" ref="C113:G128" si="3">+C39*$K$2</f>
        <v>1643.4133333333334</v>
      </c>
      <c r="D113" s="10">
        <f t="shared" si="3"/>
        <v>1440.6933333333334</v>
      </c>
      <c r="E113" s="10">
        <f t="shared" si="3"/>
        <v>1129.1466666666668</v>
      </c>
      <c r="F113" s="10">
        <f t="shared" si="3"/>
        <v>979.25333333333333</v>
      </c>
      <c r="G113" s="10">
        <f t="shared" si="3"/>
        <v>727.53333333333342</v>
      </c>
      <c r="H113" s="378"/>
    </row>
    <row r="114" spans="1:8" hidden="1" x14ac:dyDescent="0.15">
      <c r="A114" s="366">
        <v>52</v>
      </c>
      <c r="B114" s="374"/>
      <c r="C114" s="10">
        <f t="shared" si="3"/>
        <v>1643.4133333333334</v>
      </c>
      <c r="D114" s="10">
        <f t="shared" si="3"/>
        <v>1440.6933333333334</v>
      </c>
      <c r="E114" s="10">
        <f t="shared" si="3"/>
        <v>1129.1466666666668</v>
      </c>
      <c r="F114" s="10">
        <f t="shared" si="3"/>
        <v>979.25333333333333</v>
      </c>
      <c r="G114" s="10">
        <f t="shared" si="3"/>
        <v>727.53333333333342</v>
      </c>
      <c r="H114" s="378"/>
    </row>
    <row r="115" spans="1:8" hidden="1" x14ac:dyDescent="0.15">
      <c r="A115" s="366">
        <v>53</v>
      </c>
      <c r="B115" s="374"/>
      <c r="C115" s="10">
        <f t="shared" si="3"/>
        <v>1643.4133333333334</v>
      </c>
      <c r="D115" s="10">
        <f t="shared" si="3"/>
        <v>1440.6933333333334</v>
      </c>
      <c r="E115" s="10">
        <f t="shared" si="3"/>
        <v>1129.1466666666668</v>
      </c>
      <c r="F115" s="10">
        <f t="shared" si="3"/>
        <v>979.25333333333333</v>
      </c>
      <c r="G115" s="10">
        <f t="shared" si="3"/>
        <v>727.53333333333342</v>
      </c>
      <c r="H115" s="378"/>
    </row>
    <row r="116" spans="1:8" hidden="1" x14ac:dyDescent="0.15">
      <c r="A116" s="366">
        <v>54</v>
      </c>
      <c r="B116" s="374"/>
      <c r="C116" s="10">
        <f t="shared" si="3"/>
        <v>1643.4133333333334</v>
      </c>
      <c r="D116" s="10">
        <f t="shared" si="3"/>
        <v>1440.6933333333334</v>
      </c>
      <c r="E116" s="10">
        <f t="shared" si="3"/>
        <v>1129.1466666666668</v>
      </c>
      <c r="F116" s="10">
        <f t="shared" si="3"/>
        <v>979.25333333333333</v>
      </c>
      <c r="G116" s="10">
        <f t="shared" si="3"/>
        <v>727.53333333333342</v>
      </c>
      <c r="H116" s="378"/>
    </row>
    <row r="117" spans="1:8" hidden="1" x14ac:dyDescent="0.15">
      <c r="A117" s="366">
        <v>55</v>
      </c>
      <c r="B117" s="374"/>
      <c r="C117" s="10">
        <f t="shared" si="3"/>
        <v>1837.1733333333334</v>
      </c>
      <c r="D117" s="10">
        <f t="shared" si="3"/>
        <v>1610.4666666666667</v>
      </c>
      <c r="E117" s="10">
        <f t="shared" si="3"/>
        <v>1260.28</v>
      </c>
      <c r="F117" s="10">
        <f t="shared" si="3"/>
        <v>1093.0266666666666</v>
      </c>
      <c r="G117" s="10">
        <f t="shared" si="3"/>
        <v>812.18666666666672</v>
      </c>
      <c r="H117" s="378"/>
    </row>
    <row r="118" spans="1:8" hidden="1" x14ac:dyDescent="0.15">
      <c r="A118" s="366">
        <v>56</v>
      </c>
      <c r="B118" s="374"/>
      <c r="C118" s="10">
        <f t="shared" si="3"/>
        <v>1837.1733333333334</v>
      </c>
      <c r="D118" s="10">
        <f t="shared" si="3"/>
        <v>1610.4666666666667</v>
      </c>
      <c r="E118" s="10">
        <f t="shared" si="3"/>
        <v>1260.28</v>
      </c>
      <c r="F118" s="10">
        <f t="shared" si="3"/>
        <v>1093.0266666666666</v>
      </c>
      <c r="G118" s="10">
        <f t="shared" si="3"/>
        <v>812.18666666666672</v>
      </c>
      <c r="H118" s="378"/>
    </row>
    <row r="119" spans="1:8" hidden="1" x14ac:dyDescent="0.15">
      <c r="A119" s="366">
        <v>57</v>
      </c>
      <c r="B119" s="374"/>
      <c r="C119" s="10">
        <f t="shared" si="3"/>
        <v>1837.1733333333334</v>
      </c>
      <c r="D119" s="10">
        <f t="shared" si="3"/>
        <v>1610.4666666666667</v>
      </c>
      <c r="E119" s="10">
        <f t="shared" si="3"/>
        <v>1260.28</v>
      </c>
      <c r="F119" s="10">
        <f t="shared" si="3"/>
        <v>1093.0266666666666</v>
      </c>
      <c r="G119" s="10">
        <f t="shared" si="3"/>
        <v>812.18666666666672</v>
      </c>
      <c r="H119" s="378"/>
    </row>
    <row r="120" spans="1:8" hidden="1" x14ac:dyDescent="0.15">
      <c r="A120" s="366">
        <v>58</v>
      </c>
      <c r="B120" s="374"/>
      <c r="C120" s="10">
        <f t="shared" si="3"/>
        <v>1837.1733333333334</v>
      </c>
      <c r="D120" s="10">
        <f t="shared" si="3"/>
        <v>1610.4666666666667</v>
      </c>
      <c r="E120" s="10">
        <f t="shared" si="3"/>
        <v>1260.28</v>
      </c>
      <c r="F120" s="10">
        <f t="shared" si="3"/>
        <v>1093.0266666666666</v>
      </c>
      <c r="G120" s="10">
        <f t="shared" si="3"/>
        <v>812.18666666666672</v>
      </c>
      <c r="H120" s="378"/>
    </row>
    <row r="121" spans="1:8" hidden="1" x14ac:dyDescent="0.15">
      <c r="A121" s="366">
        <v>59</v>
      </c>
      <c r="B121" s="374"/>
      <c r="C121" s="10">
        <f t="shared" si="3"/>
        <v>1837.1733333333334</v>
      </c>
      <c r="D121" s="10">
        <f t="shared" si="3"/>
        <v>1610.4666666666667</v>
      </c>
      <c r="E121" s="10">
        <f t="shared" si="3"/>
        <v>1260.28</v>
      </c>
      <c r="F121" s="10">
        <f t="shared" si="3"/>
        <v>1093.0266666666666</v>
      </c>
      <c r="G121" s="10">
        <f t="shared" si="3"/>
        <v>812.18666666666672</v>
      </c>
      <c r="H121" s="378"/>
    </row>
    <row r="122" spans="1:8" hidden="1" x14ac:dyDescent="0.15">
      <c r="A122" s="366">
        <v>60</v>
      </c>
      <c r="B122" s="374"/>
      <c r="C122" s="10">
        <f t="shared" si="3"/>
        <v>1966.3466666666668</v>
      </c>
      <c r="D122" s="10">
        <f t="shared" si="3"/>
        <v>1723.5866666666668</v>
      </c>
      <c r="E122" s="10">
        <f t="shared" si="3"/>
        <v>1348.2</v>
      </c>
      <c r="F122" s="10">
        <f t="shared" si="3"/>
        <v>1168.9066666666668</v>
      </c>
      <c r="G122" s="10">
        <f t="shared" si="3"/>
        <v>868.65333333333342</v>
      </c>
      <c r="H122" s="378"/>
    </row>
    <row r="123" spans="1:8" hidden="1" x14ac:dyDescent="0.15">
      <c r="A123" s="366">
        <v>61</v>
      </c>
      <c r="B123" s="374"/>
      <c r="C123" s="10">
        <f t="shared" si="3"/>
        <v>2191.4666666666667</v>
      </c>
      <c r="D123" s="10">
        <f t="shared" si="3"/>
        <v>1920.6133333333335</v>
      </c>
      <c r="E123" s="10">
        <f t="shared" si="3"/>
        <v>1501.2666666666667</v>
      </c>
      <c r="F123" s="10">
        <f t="shared" si="3"/>
        <v>1301.8133333333335</v>
      </c>
      <c r="G123" s="10">
        <f t="shared" si="3"/>
        <v>967.30666666666673</v>
      </c>
      <c r="H123" s="378"/>
    </row>
    <row r="124" spans="1:8" hidden="1" x14ac:dyDescent="0.15">
      <c r="A124" s="366">
        <v>62</v>
      </c>
      <c r="B124" s="374"/>
      <c r="C124" s="10">
        <f t="shared" si="3"/>
        <v>2434.5066666666667</v>
      </c>
      <c r="D124" s="10">
        <f t="shared" si="3"/>
        <v>2133.7866666666669</v>
      </c>
      <c r="E124" s="10">
        <f t="shared" si="3"/>
        <v>1667.4</v>
      </c>
      <c r="F124" s="10">
        <f t="shared" si="3"/>
        <v>1445.92</v>
      </c>
      <c r="G124" s="10">
        <f t="shared" si="3"/>
        <v>1074.2666666666667</v>
      </c>
      <c r="H124" s="378"/>
    </row>
    <row r="125" spans="1:8" hidden="1" x14ac:dyDescent="0.15">
      <c r="A125" s="366">
        <v>63</v>
      </c>
      <c r="B125" s="374"/>
      <c r="C125" s="10">
        <f t="shared" si="3"/>
        <v>2696.0266666666666</v>
      </c>
      <c r="D125" s="10">
        <f t="shared" si="3"/>
        <v>2363.1066666666666</v>
      </c>
      <c r="E125" s="10">
        <f t="shared" si="3"/>
        <v>1846.6000000000001</v>
      </c>
      <c r="F125" s="10">
        <f t="shared" si="3"/>
        <v>1601.4133333333334</v>
      </c>
      <c r="G125" s="10">
        <f t="shared" si="3"/>
        <v>1189.9066666666668</v>
      </c>
      <c r="H125" s="378"/>
    </row>
    <row r="126" spans="1:8" hidden="1" x14ac:dyDescent="0.15">
      <c r="A126" s="366">
        <v>64</v>
      </c>
      <c r="B126" s="374"/>
      <c r="C126" s="10">
        <f t="shared" si="3"/>
        <v>2976.1200000000003</v>
      </c>
      <c r="D126" s="10">
        <f t="shared" si="3"/>
        <v>2608.48</v>
      </c>
      <c r="E126" s="10">
        <f t="shared" si="3"/>
        <v>2038.8666666666668</v>
      </c>
      <c r="F126" s="10">
        <f t="shared" si="3"/>
        <v>1768.0133333333333</v>
      </c>
      <c r="G126" s="10">
        <f t="shared" si="3"/>
        <v>1313.6666666666667</v>
      </c>
      <c r="H126" s="378"/>
    </row>
    <row r="127" spans="1:8" hidden="1" x14ac:dyDescent="0.15">
      <c r="A127" s="366">
        <v>65</v>
      </c>
      <c r="B127" s="374"/>
      <c r="C127" s="10">
        <f t="shared" si="3"/>
        <v>3274.5066666666667</v>
      </c>
      <c r="D127" s="10">
        <f t="shared" si="3"/>
        <v>2870.0933333333332</v>
      </c>
      <c r="E127" s="10">
        <f t="shared" si="3"/>
        <v>2244.0133333333333</v>
      </c>
      <c r="F127" s="10">
        <f t="shared" si="3"/>
        <v>1946</v>
      </c>
      <c r="G127" s="10">
        <f t="shared" si="3"/>
        <v>1445.8266666666668</v>
      </c>
      <c r="H127" s="378"/>
    </row>
    <row r="128" spans="1:8" hidden="1" x14ac:dyDescent="0.15">
      <c r="A128" s="366">
        <v>66</v>
      </c>
      <c r="B128" s="374"/>
      <c r="C128" s="10">
        <f t="shared" si="3"/>
        <v>3590.9066666666668</v>
      </c>
      <c r="D128" s="10">
        <f t="shared" si="3"/>
        <v>3147.666666666667</v>
      </c>
      <c r="E128" s="10">
        <f t="shared" si="3"/>
        <v>2462.1333333333337</v>
      </c>
      <c r="F128" s="10">
        <f t="shared" si="3"/>
        <v>2135.186666666667</v>
      </c>
      <c r="G128" s="10">
        <f t="shared" si="3"/>
        <v>1586.1066666666668</v>
      </c>
      <c r="H128" s="378"/>
    </row>
    <row r="129" spans="1:8" hidden="1" x14ac:dyDescent="0.15">
      <c r="A129" s="366">
        <v>67</v>
      </c>
      <c r="B129" s="374"/>
      <c r="C129" s="10">
        <f t="shared" ref="C129:G144" si="4">+C55*$K$2</f>
        <v>3926.0666666666671</v>
      </c>
      <c r="D129" s="10">
        <f t="shared" si="4"/>
        <v>3441.2933333333335</v>
      </c>
      <c r="E129" s="10">
        <f t="shared" si="4"/>
        <v>2693.32</v>
      </c>
      <c r="F129" s="10">
        <f t="shared" si="4"/>
        <v>2335.2933333333335</v>
      </c>
      <c r="G129" s="10">
        <f t="shared" si="4"/>
        <v>1735.0666666666668</v>
      </c>
      <c r="H129" s="378"/>
    </row>
    <row r="130" spans="1:8" hidden="1" x14ac:dyDescent="0.15">
      <c r="A130" s="366">
        <v>68</v>
      </c>
      <c r="B130" s="374"/>
      <c r="C130" s="10">
        <f t="shared" si="4"/>
        <v>4279.1466666666665</v>
      </c>
      <c r="D130" s="10">
        <f t="shared" si="4"/>
        <v>3751.1600000000003</v>
      </c>
      <c r="E130" s="10">
        <f t="shared" si="4"/>
        <v>2937.3866666666668</v>
      </c>
      <c r="F130" s="10">
        <f t="shared" si="4"/>
        <v>2547.2533333333336</v>
      </c>
      <c r="G130" s="10">
        <f t="shared" si="4"/>
        <v>1892.6133333333335</v>
      </c>
      <c r="H130" s="378"/>
    </row>
    <row r="131" spans="1:8" hidden="1" x14ac:dyDescent="0.15">
      <c r="A131" s="366">
        <v>69</v>
      </c>
      <c r="B131" s="374"/>
      <c r="C131" s="10">
        <f t="shared" si="4"/>
        <v>4651.2666666666664</v>
      </c>
      <c r="D131" s="10">
        <f t="shared" si="4"/>
        <v>4076.8933333333334</v>
      </c>
      <c r="E131" s="10">
        <f t="shared" si="4"/>
        <v>3194.6133333333337</v>
      </c>
      <c r="F131" s="10">
        <f t="shared" si="4"/>
        <v>2770.2266666666669</v>
      </c>
      <c r="G131" s="10">
        <f t="shared" si="4"/>
        <v>2058.2800000000002</v>
      </c>
      <c r="H131" s="378"/>
    </row>
    <row r="132" spans="1:8" hidden="1" x14ac:dyDescent="0.15">
      <c r="A132" s="366">
        <v>70</v>
      </c>
      <c r="B132" s="374"/>
      <c r="C132" s="10">
        <f t="shared" si="4"/>
        <v>5041.3066666666673</v>
      </c>
      <c r="D132" s="10">
        <f t="shared" si="4"/>
        <v>4418.7733333333335</v>
      </c>
      <c r="E132" s="10">
        <f t="shared" si="4"/>
        <v>3464.626666666667</v>
      </c>
      <c r="F132" s="10">
        <f t="shared" si="4"/>
        <v>3004.4</v>
      </c>
      <c r="G132" s="10">
        <f t="shared" si="4"/>
        <v>2232.0666666666666</v>
      </c>
      <c r="H132" s="378"/>
    </row>
    <row r="133" spans="1:8" hidden="1" x14ac:dyDescent="0.15">
      <c r="A133" s="366">
        <v>71</v>
      </c>
      <c r="B133" s="374"/>
      <c r="C133" s="10">
        <f t="shared" si="4"/>
        <v>5449.7333333333336</v>
      </c>
      <c r="D133" s="10">
        <f t="shared" si="4"/>
        <v>4776.8</v>
      </c>
      <c r="E133" s="10">
        <f t="shared" si="4"/>
        <v>3747.9866666666667</v>
      </c>
      <c r="F133" s="10">
        <f t="shared" si="4"/>
        <v>3249.8666666666668</v>
      </c>
      <c r="G133" s="10">
        <f t="shared" si="4"/>
        <v>2414.6266666666666</v>
      </c>
      <c r="H133" s="378"/>
    </row>
    <row r="134" spans="1:8" hidden="1" x14ac:dyDescent="0.15">
      <c r="A134" s="366">
        <v>72</v>
      </c>
      <c r="B134" s="374"/>
      <c r="C134" s="10">
        <f t="shared" si="4"/>
        <v>5876.5466666666671</v>
      </c>
      <c r="D134" s="10">
        <f t="shared" si="4"/>
        <v>5150.7866666666669</v>
      </c>
      <c r="E134" s="10">
        <f t="shared" si="4"/>
        <v>4043.8533333333335</v>
      </c>
      <c r="F134" s="10">
        <f t="shared" si="4"/>
        <v>3506.626666666667</v>
      </c>
      <c r="G134" s="10">
        <f t="shared" si="4"/>
        <v>2605.1200000000003</v>
      </c>
      <c r="H134" s="378"/>
    </row>
    <row r="135" spans="1:8" hidden="1" x14ac:dyDescent="0.15">
      <c r="A135" s="366">
        <v>73</v>
      </c>
      <c r="B135" s="374"/>
      <c r="C135" s="10">
        <f t="shared" si="4"/>
        <v>6321.56</v>
      </c>
      <c r="D135" s="10">
        <f t="shared" si="4"/>
        <v>5541.0133333333333</v>
      </c>
      <c r="E135" s="10">
        <f t="shared" si="4"/>
        <v>4353.0666666666666</v>
      </c>
      <c r="F135" s="10">
        <f t="shared" si="4"/>
        <v>3774.6800000000003</v>
      </c>
      <c r="G135" s="10">
        <f t="shared" si="4"/>
        <v>2804.5733333333333</v>
      </c>
      <c r="H135" s="378"/>
    </row>
    <row r="136" spans="1:8" hidden="1" x14ac:dyDescent="0.15">
      <c r="A136" s="366">
        <v>74</v>
      </c>
      <c r="B136" s="374"/>
      <c r="C136" s="10">
        <f t="shared" si="4"/>
        <v>6785.1466666666665</v>
      </c>
      <c r="D136" s="10">
        <f t="shared" si="4"/>
        <v>5947.2</v>
      </c>
      <c r="E136" s="10">
        <f t="shared" si="4"/>
        <v>4675.16</v>
      </c>
      <c r="F136" s="10">
        <f t="shared" si="4"/>
        <v>4053.9333333333334</v>
      </c>
      <c r="G136" s="10">
        <f t="shared" si="4"/>
        <v>3012.0533333333333</v>
      </c>
      <c r="H136" s="378"/>
    </row>
    <row r="137" spans="1:8" hidden="1" x14ac:dyDescent="0.15">
      <c r="A137" s="366">
        <v>75</v>
      </c>
      <c r="B137" s="374"/>
      <c r="C137" s="10">
        <f t="shared" si="4"/>
        <v>7266.9333333333334</v>
      </c>
      <c r="D137" s="10">
        <f t="shared" si="4"/>
        <v>6369.9066666666668</v>
      </c>
      <c r="E137" s="10">
        <f t="shared" si="4"/>
        <v>5010.1333333333332</v>
      </c>
      <c r="F137" s="10">
        <f t="shared" si="4"/>
        <v>4344.3866666666672</v>
      </c>
      <c r="G137" s="10">
        <f t="shared" si="4"/>
        <v>3227.56</v>
      </c>
      <c r="H137" s="378"/>
    </row>
    <row r="138" spans="1:8" hidden="1" x14ac:dyDescent="0.15">
      <c r="A138" s="366">
        <v>76</v>
      </c>
      <c r="B138" s="374"/>
      <c r="C138" s="10">
        <f t="shared" si="4"/>
        <v>7266.9333333333334</v>
      </c>
      <c r="D138" s="10">
        <f t="shared" si="4"/>
        <v>6369.9066666666668</v>
      </c>
      <c r="E138" s="10">
        <f t="shared" si="4"/>
        <v>5010.1333333333332</v>
      </c>
      <c r="F138" s="10">
        <f t="shared" si="4"/>
        <v>4344.3866666666672</v>
      </c>
      <c r="G138" s="10">
        <f t="shared" si="4"/>
        <v>3227.56</v>
      </c>
      <c r="H138" s="378"/>
    </row>
    <row r="139" spans="1:8" hidden="1" x14ac:dyDescent="0.15">
      <c r="A139" s="366">
        <v>77</v>
      </c>
      <c r="B139" s="374"/>
      <c r="C139" s="10">
        <f t="shared" si="4"/>
        <v>7266.9333333333334</v>
      </c>
      <c r="D139" s="10">
        <f t="shared" si="4"/>
        <v>6369.9066666666668</v>
      </c>
      <c r="E139" s="10">
        <f t="shared" si="4"/>
        <v>5010.1333333333332</v>
      </c>
      <c r="F139" s="10">
        <f t="shared" si="4"/>
        <v>4344.3866666666672</v>
      </c>
      <c r="G139" s="10">
        <f t="shared" si="4"/>
        <v>3227.56</v>
      </c>
      <c r="H139" s="378"/>
    </row>
    <row r="140" spans="1:8" hidden="1" x14ac:dyDescent="0.15">
      <c r="A140" s="366">
        <v>78</v>
      </c>
      <c r="B140" s="374"/>
      <c r="C140" s="10">
        <f t="shared" si="4"/>
        <v>7266.9333333333334</v>
      </c>
      <c r="D140" s="10">
        <f t="shared" si="4"/>
        <v>6369.9066666666668</v>
      </c>
      <c r="E140" s="10">
        <f t="shared" si="4"/>
        <v>5010.1333333333332</v>
      </c>
      <c r="F140" s="10">
        <f t="shared" si="4"/>
        <v>4344.3866666666672</v>
      </c>
      <c r="G140" s="10">
        <f t="shared" si="4"/>
        <v>3227.56</v>
      </c>
      <c r="H140" s="378"/>
    </row>
    <row r="141" spans="1:8" hidden="1" x14ac:dyDescent="0.15">
      <c r="A141" s="366">
        <v>79</v>
      </c>
      <c r="B141" s="374"/>
      <c r="C141" s="10">
        <f t="shared" si="4"/>
        <v>7266.9333333333334</v>
      </c>
      <c r="D141" s="10">
        <f t="shared" si="4"/>
        <v>6369.9066666666668</v>
      </c>
      <c r="E141" s="10">
        <f t="shared" si="4"/>
        <v>5010.1333333333332</v>
      </c>
      <c r="F141" s="10">
        <f t="shared" si="4"/>
        <v>4344.3866666666672</v>
      </c>
      <c r="G141" s="10">
        <f t="shared" si="4"/>
        <v>3227.56</v>
      </c>
      <c r="H141" s="378"/>
    </row>
    <row r="142" spans="1:8" hidden="1" x14ac:dyDescent="0.15">
      <c r="A142" s="366">
        <v>80</v>
      </c>
      <c r="B142" s="374"/>
      <c r="C142" s="10">
        <f t="shared" si="4"/>
        <v>7266.9333333333334</v>
      </c>
      <c r="D142" s="10">
        <f t="shared" si="4"/>
        <v>6369.9066666666668</v>
      </c>
      <c r="E142" s="10">
        <f t="shared" si="4"/>
        <v>5010.1333333333332</v>
      </c>
      <c r="F142" s="10">
        <f t="shared" si="4"/>
        <v>4344.3866666666672</v>
      </c>
      <c r="G142" s="10">
        <f t="shared" si="4"/>
        <v>3227.56</v>
      </c>
      <c r="H142" s="378"/>
    </row>
    <row r="143" spans="1:8" hidden="1" x14ac:dyDescent="0.15">
      <c r="A143" s="366">
        <v>81</v>
      </c>
      <c r="B143" s="374"/>
      <c r="C143" s="10">
        <f t="shared" si="4"/>
        <v>7266.9333333333334</v>
      </c>
      <c r="D143" s="10">
        <f t="shared" si="4"/>
        <v>6369.9066666666668</v>
      </c>
      <c r="E143" s="10">
        <f t="shared" si="4"/>
        <v>5010.1333333333332</v>
      </c>
      <c r="F143" s="10">
        <f t="shared" si="4"/>
        <v>4344.3866666666672</v>
      </c>
      <c r="G143" s="10">
        <f t="shared" si="4"/>
        <v>3227.56</v>
      </c>
      <c r="H143" s="378"/>
    </row>
    <row r="144" spans="1:8" hidden="1" x14ac:dyDescent="0.15">
      <c r="A144" s="366">
        <v>82</v>
      </c>
      <c r="B144" s="374"/>
      <c r="C144" s="10">
        <f t="shared" si="4"/>
        <v>7266.9333333333334</v>
      </c>
      <c r="D144" s="10">
        <f t="shared" si="4"/>
        <v>6369.9066666666668</v>
      </c>
      <c r="E144" s="10">
        <f t="shared" si="4"/>
        <v>5010.1333333333332</v>
      </c>
      <c r="F144" s="10">
        <f t="shared" si="4"/>
        <v>4344.3866666666672</v>
      </c>
      <c r="G144" s="10">
        <f t="shared" si="4"/>
        <v>3227.56</v>
      </c>
      <c r="H144" s="378"/>
    </row>
    <row r="145" spans="1:14" hidden="1" x14ac:dyDescent="0.15">
      <c r="A145" s="366">
        <v>83</v>
      </c>
      <c r="B145" s="374"/>
      <c r="C145" s="10">
        <f t="shared" ref="C145:G149" si="5">+C71*$K$2</f>
        <v>7266.9333333333334</v>
      </c>
      <c r="D145" s="10">
        <f t="shared" si="5"/>
        <v>6369.9066666666668</v>
      </c>
      <c r="E145" s="10">
        <f t="shared" si="5"/>
        <v>5010.1333333333332</v>
      </c>
      <c r="F145" s="10">
        <f t="shared" si="5"/>
        <v>4344.3866666666672</v>
      </c>
      <c r="G145" s="10">
        <f t="shared" si="5"/>
        <v>3227.56</v>
      </c>
      <c r="H145" s="378"/>
    </row>
    <row r="146" spans="1:14" hidden="1" x14ac:dyDescent="0.15">
      <c r="A146" s="366">
        <v>84</v>
      </c>
      <c r="B146" s="374" t="s">
        <v>3</v>
      </c>
      <c r="C146" s="10">
        <f t="shared" si="5"/>
        <v>7266.9333333333334</v>
      </c>
      <c r="D146" s="10">
        <f t="shared" si="5"/>
        <v>6369.9066666666668</v>
      </c>
      <c r="E146" s="10">
        <f t="shared" si="5"/>
        <v>5010.1333333333332</v>
      </c>
      <c r="F146" s="10">
        <f t="shared" si="5"/>
        <v>4344.3866666666672</v>
      </c>
      <c r="G146" s="10">
        <f t="shared" si="5"/>
        <v>3227.56</v>
      </c>
      <c r="H146" s="378"/>
    </row>
    <row r="147" spans="1:14" hidden="1" x14ac:dyDescent="0.15">
      <c r="A147" s="366">
        <v>1</v>
      </c>
      <c r="B147" s="374" t="s">
        <v>4</v>
      </c>
      <c r="C147" s="10">
        <f t="shared" si="5"/>
        <v>372.68</v>
      </c>
      <c r="D147" s="10">
        <f t="shared" si="5"/>
        <v>326.94666666666666</v>
      </c>
      <c r="E147" s="10">
        <f t="shared" si="5"/>
        <v>265.72000000000003</v>
      </c>
      <c r="F147" s="10">
        <f t="shared" si="5"/>
        <v>230.53333333333333</v>
      </c>
      <c r="G147" s="10">
        <f t="shared" si="5"/>
        <v>171.36</v>
      </c>
      <c r="H147" s="378"/>
    </row>
    <row r="148" spans="1:14" hidden="1" x14ac:dyDescent="0.15">
      <c r="A148" s="366">
        <v>2</v>
      </c>
      <c r="B148" s="374" t="s">
        <v>1</v>
      </c>
      <c r="C148" s="10">
        <f t="shared" si="5"/>
        <v>633.82666666666671</v>
      </c>
      <c r="D148" s="10">
        <f t="shared" si="5"/>
        <v>555.52</v>
      </c>
      <c r="E148" s="10">
        <f t="shared" si="5"/>
        <v>451.26666666666671</v>
      </c>
      <c r="F148" s="10">
        <f t="shared" si="5"/>
        <v>391.44</v>
      </c>
      <c r="G148" s="10">
        <f t="shared" si="5"/>
        <v>290.92</v>
      </c>
      <c r="H148" s="378"/>
    </row>
    <row r="149" spans="1:14" hidden="1" x14ac:dyDescent="0.15">
      <c r="A149" s="366">
        <v>3</v>
      </c>
      <c r="B149" s="374" t="s">
        <v>5</v>
      </c>
      <c r="C149" s="10">
        <f t="shared" si="5"/>
        <v>894.50666666666666</v>
      </c>
      <c r="D149" s="10">
        <f t="shared" si="5"/>
        <v>784.37333333333333</v>
      </c>
      <c r="E149" s="10">
        <f t="shared" si="5"/>
        <v>637.37333333333333</v>
      </c>
      <c r="F149" s="10">
        <f t="shared" si="5"/>
        <v>552.62666666666667</v>
      </c>
      <c r="G149" s="10">
        <f t="shared" si="5"/>
        <v>410.66666666666669</v>
      </c>
      <c r="H149" s="378"/>
    </row>
    <row r="150" spans="1:14" ht="14" hidden="1" thickBot="1" x14ac:dyDescent="0.2">
      <c r="H150" s="378"/>
    </row>
    <row r="151" spans="1:14" ht="18" hidden="1" x14ac:dyDescent="0.2">
      <c r="A151" s="525" t="s">
        <v>17</v>
      </c>
      <c r="B151" s="526"/>
      <c r="C151" s="526"/>
      <c r="D151" s="526"/>
      <c r="E151" s="526"/>
      <c r="F151" s="526"/>
      <c r="G151" s="526"/>
    </row>
    <row r="152" spans="1:14" ht="18" hidden="1" x14ac:dyDescent="0.2">
      <c r="A152" s="527" t="s">
        <v>6</v>
      </c>
      <c r="B152" s="528"/>
      <c r="C152" s="528"/>
      <c r="D152" s="528"/>
      <c r="E152" s="528"/>
      <c r="F152" s="528"/>
      <c r="G152" s="528"/>
    </row>
    <row r="153" spans="1:14" hidden="1" x14ac:dyDescent="0.15">
      <c r="A153" s="529" t="s">
        <v>0</v>
      </c>
      <c r="B153" s="530"/>
      <c r="C153" s="530"/>
      <c r="D153" s="530"/>
      <c r="E153" s="530"/>
      <c r="F153" s="530"/>
      <c r="G153" s="530"/>
    </row>
    <row r="154" spans="1:14" hidden="1" x14ac:dyDescent="0.15">
      <c r="A154" s="366" t="s">
        <v>2</v>
      </c>
      <c r="B154" s="367" t="s">
        <v>2</v>
      </c>
      <c r="C154" s="368">
        <v>250</v>
      </c>
      <c r="D154" s="368">
        <v>2000</v>
      </c>
      <c r="E154" s="368">
        <v>5000</v>
      </c>
      <c r="F154" s="368">
        <v>10000</v>
      </c>
      <c r="G154" s="368">
        <v>20000</v>
      </c>
    </row>
    <row r="155" spans="1:14" ht="14" hidden="1" x14ac:dyDescent="0.15">
      <c r="A155" s="366">
        <v>18</v>
      </c>
      <c r="B155" s="374"/>
      <c r="C155" s="379">
        <v>6160</v>
      </c>
      <c r="D155" s="379">
        <v>5589</v>
      </c>
      <c r="E155" s="379">
        <v>4068</v>
      </c>
      <c r="F155" s="379">
        <v>2902</v>
      </c>
      <c r="G155" s="379">
        <v>2276</v>
      </c>
      <c r="I155" s="375"/>
      <c r="J155" s="375"/>
      <c r="K155" s="375"/>
      <c r="L155" s="375"/>
      <c r="M155" s="375"/>
      <c r="N155" s="375"/>
    </row>
    <row r="156" spans="1:14" ht="14" hidden="1" x14ac:dyDescent="0.15">
      <c r="A156" s="366">
        <v>19</v>
      </c>
      <c r="B156" s="374"/>
      <c r="C156" s="379">
        <v>6160</v>
      </c>
      <c r="D156" s="379">
        <v>5589</v>
      </c>
      <c r="E156" s="379">
        <v>4068</v>
      </c>
      <c r="F156" s="379">
        <v>2902</v>
      </c>
      <c r="G156" s="379">
        <v>2276</v>
      </c>
      <c r="I156" s="375"/>
      <c r="J156" s="375"/>
      <c r="K156" s="375"/>
      <c r="L156" s="375"/>
      <c r="M156" s="375"/>
      <c r="N156" s="375"/>
    </row>
    <row r="157" spans="1:14" ht="14" hidden="1" x14ac:dyDescent="0.15">
      <c r="A157" s="366">
        <v>20</v>
      </c>
      <c r="B157" s="374"/>
      <c r="C157" s="379">
        <v>6160</v>
      </c>
      <c r="D157" s="379">
        <v>5589</v>
      </c>
      <c r="E157" s="379">
        <v>4068</v>
      </c>
      <c r="F157" s="379">
        <v>2902</v>
      </c>
      <c r="G157" s="379">
        <v>2276</v>
      </c>
      <c r="I157" s="375"/>
      <c r="J157" s="375"/>
      <c r="K157" s="375"/>
      <c r="L157" s="375"/>
      <c r="M157" s="375"/>
      <c r="N157" s="375"/>
    </row>
    <row r="158" spans="1:14" ht="14" hidden="1" x14ac:dyDescent="0.15">
      <c r="A158" s="366">
        <v>21</v>
      </c>
      <c r="B158" s="374"/>
      <c r="C158" s="379">
        <v>6160</v>
      </c>
      <c r="D158" s="379">
        <v>5589</v>
      </c>
      <c r="E158" s="379">
        <v>4068</v>
      </c>
      <c r="F158" s="379">
        <v>2902</v>
      </c>
      <c r="G158" s="379">
        <v>2276</v>
      </c>
      <c r="I158" s="375"/>
      <c r="J158" s="375"/>
      <c r="K158" s="375"/>
      <c r="L158" s="375"/>
      <c r="M158" s="375"/>
      <c r="N158" s="375"/>
    </row>
    <row r="159" spans="1:14" ht="14" hidden="1" x14ac:dyDescent="0.15">
      <c r="A159" s="366">
        <v>22</v>
      </c>
      <c r="B159" s="374"/>
      <c r="C159" s="379">
        <v>6160</v>
      </c>
      <c r="D159" s="379">
        <v>5589</v>
      </c>
      <c r="E159" s="379">
        <v>4068</v>
      </c>
      <c r="F159" s="379">
        <v>2902</v>
      </c>
      <c r="G159" s="379">
        <v>2276</v>
      </c>
      <c r="I159" s="375"/>
      <c r="J159" s="375"/>
      <c r="K159" s="375"/>
      <c r="L159" s="375"/>
      <c r="M159" s="375"/>
      <c r="N159" s="375"/>
    </row>
    <row r="160" spans="1:14" ht="14" hidden="1" x14ac:dyDescent="0.15">
      <c r="A160" s="366">
        <v>23</v>
      </c>
      <c r="B160" s="374"/>
      <c r="C160" s="379">
        <v>6160</v>
      </c>
      <c r="D160" s="379">
        <v>5589</v>
      </c>
      <c r="E160" s="379">
        <v>4068</v>
      </c>
      <c r="F160" s="379">
        <v>2902</v>
      </c>
      <c r="G160" s="379">
        <v>2276</v>
      </c>
      <c r="I160" s="375"/>
      <c r="J160" s="375"/>
      <c r="K160" s="375"/>
      <c r="L160" s="375"/>
      <c r="M160" s="375"/>
      <c r="N160" s="375"/>
    </row>
    <row r="161" spans="1:14" ht="14" hidden="1" x14ac:dyDescent="0.15">
      <c r="A161" s="366">
        <v>24</v>
      </c>
      <c r="B161" s="374"/>
      <c r="C161" s="379">
        <v>6160</v>
      </c>
      <c r="D161" s="379">
        <v>5589</v>
      </c>
      <c r="E161" s="379">
        <v>4068</v>
      </c>
      <c r="F161" s="379">
        <v>2902</v>
      </c>
      <c r="G161" s="379">
        <v>2276</v>
      </c>
      <c r="I161" s="375"/>
      <c r="J161" s="375"/>
      <c r="K161" s="375"/>
      <c r="L161" s="375"/>
      <c r="M161" s="375"/>
      <c r="N161" s="375"/>
    </row>
    <row r="162" spans="1:14" ht="14" hidden="1" x14ac:dyDescent="0.15">
      <c r="A162" s="366">
        <v>25</v>
      </c>
      <c r="B162" s="374"/>
      <c r="C162" s="379">
        <v>6582</v>
      </c>
      <c r="D162" s="379">
        <v>5972</v>
      </c>
      <c r="E162" s="379">
        <v>4301</v>
      </c>
      <c r="F162" s="379">
        <v>3067</v>
      </c>
      <c r="G162" s="379">
        <v>2406</v>
      </c>
      <c r="I162" s="375"/>
      <c r="J162" s="375"/>
      <c r="K162" s="375"/>
      <c r="L162" s="375"/>
      <c r="M162" s="375"/>
      <c r="N162" s="375"/>
    </row>
    <row r="163" spans="1:14" ht="14" hidden="1" x14ac:dyDescent="0.15">
      <c r="A163" s="366">
        <v>26</v>
      </c>
      <c r="B163" s="374"/>
      <c r="C163" s="379">
        <v>6582</v>
      </c>
      <c r="D163" s="379">
        <v>5972</v>
      </c>
      <c r="E163" s="379">
        <v>4301</v>
      </c>
      <c r="F163" s="379">
        <v>3067</v>
      </c>
      <c r="G163" s="379">
        <v>2406</v>
      </c>
      <c r="I163" s="375"/>
      <c r="J163" s="375"/>
      <c r="K163" s="375"/>
      <c r="L163" s="375"/>
      <c r="M163" s="375"/>
      <c r="N163" s="375"/>
    </row>
    <row r="164" spans="1:14" ht="14" hidden="1" x14ac:dyDescent="0.15">
      <c r="A164" s="366">
        <v>27</v>
      </c>
      <c r="B164" s="374"/>
      <c r="C164" s="379">
        <v>6582</v>
      </c>
      <c r="D164" s="379">
        <v>5972</v>
      </c>
      <c r="E164" s="379">
        <v>4301</v>
      </c>
      <c r="F164" s="379">
        <v>3067</v>
      </c>
      <c r="G164" s="379">
        <v>2406</v>
      </c>
      <c r="I164" s="375"/>
      <c r="J164" s="375"/>
      <c r="K164" s="375"/>
      <c r="L164" s="375"/>
      <c r="M164" s="375"/>
      <c r="N164" s="375"/>
    </row>
    <row r="165" spans="1:14" ht="14" hidden="1" x14ac:dyDescent="0.15">
      <c r="A165" s="366">
        <v>28</v>
      </c>
      <c r="B165" s="374"/>
      <c r="C165" s="379">
        <v>6582</v>
      </c>
      <c r="D165" s="379">
        <v>5972</v>
      </c>
      <c r="E165" s="379">
        <v>4301</v>
      </c>
      <c r="F165" s="379">
        <v>3067</v>
      </c>
      <c r="G165" s="379">
        <v>2406</v>
      </c>
      <c r="I165" s="375"/>
      <c r="J165" s="375"/>
      <c r="K165" s="375"/>
      <c r="L165" s="375"/>
      <c r="M165" s="375"/>
      <c r="N165" s="375"/>
    </row>
    <row r="166" spans="1:14" ht="14" hidden="1" x14ac:dyDescent="0.15">
      <c r="A166" s="366">
        <v>29</v>
      </c>
      <c r="B166" s="374"/>
      <c r="C166" s="379">
        <v>6582</v>
      </c>
      <c r="D166" s="379">
        <v>5972</v>
      </c>
      <c r="E166" s="379">
        <v>4301</v>
      </c>
      <c r="F166" s="379">
        <v>3067</v>
      </c>
      <c r="G166" s="379">
        <v>2406</v>
      </c>
      <c r="I166" s="375"/>
      <c r="J166" s="375"/>
      <c r="K166" s="375"/>
      <c r="L166" s="375"/>
      <c r="M166" s="375"/>
      <c r="N166" s="375"/>
    </row>
    <row r="167" spans="1:14" ht="14" hidden="1" x14ac:dyDescent="0.15">
      <c r="A167" s="366">
        <v>30</v>
      </c>
      <c r="B167" s="374"/>
      <c r="C167" s="379">
        <v>7320</v>
      </c>
      <c r="D167" s="379">
        <v>6642</v>
      </c>
      <c r="E167" s="379">
        <v>4721</v>
      </c>
      <c r="F167" s="379">
        <v>3366</v>
      </c>
      <c r="G167" s="379">
        <v>2640</v>
      </c>
      <c r="I167" s="375"/>
      <c r="J167" s="375"/>
      <c r="K167" s="375"/>
      <c r="L167" s="375"/>
      <c r="M167" s="375"/>
      <c r="N167" s="375"/>
    </row>
    <row r="168" spans="1:14" ht="14" hidden="1" x14ac:dyDescent="0.15">
      <c r="A168" s="366">
        <v>31</v>
      </c>
      <c r="B168" s="374"/>
      <c r="C168" s="379">
        <v>7320</v>
      </c>
      <c r="D168" s="379">
        <v>6642</v>
      </c>
      <c r="E168" s="379">
        <v>4721</v>
      </c>
      <c r="F168" s="379">
        <v>3366</v>
      </c>
      <c r="G168" s="379">
        <v>2640</v>
      </c>
      <c r="I168" s="375"/>
      <c r="J168" s="375"/>
      <c r="K168" s="375"/>
      <c r="L168" s="375"/>
      <c r="M168" s="375"/>
      <c r="N168" s="375"/>
    </row>
    <row r="169" spans="1:14" ht="14" hidden="1" x14ac:dyDescent="0.15">
      <c r="A169" s="366">
        <v>32</v>
      </c>
      <c r="B169" s="374"/>
      <c r="C169" s="379">
        <v>7320</v>
      </c>
      <c r="D169" s="379">
        <v>6642</v>
      </c>
      <c r="E169" s="379">
        <v>4721</v>
      </c>
      <c r="F169" s="379">
        <v>3366</v>
      </c>
      <c r="G169" s="379">
        <v>2640</v>
      </c>
      <c r="I169" s="375"/>
      <c r="J169" s="375"/>
      <c r="K169" s="375"/>
      <c r="L169" s="375"/>
      <c r="M169" s="375"/>
      <c r="N169" s="375"/>
    </row>
    <row r="170" spans="1:14" ht="14" hidden="1" x14ac:dyDescent="0.15">
      <c r="A170" s="366">
        <v>33</v>
      </c>
      <c r="B170" s="374"/>
      <c r="C170" s="379">
        <v>7320</v>
      </c>
      <c r="D170" s="379">
        <v>6642</v>
      </c>
      <c r="E170" s="379">
        <v>4721</v>
      </c>
      <c r="F170" s="379">
        <v>3366</v>
      </c>
      <c r="G170" s="379">
        <v>2640</v>
      </c>
      <c r="I170" s="375"/>
      <c r="J170" s="375"/>
      <c r="K170" s="375"/>
      <c r="L170" s="375"/>
      <c r="M170" s="375"/>
      <c r="N170" s="375"/>
    </row>
    <row r="171" spans="1:14" ht="14" hidden="1" x14ac:dyDescent="0.15">
      <c r="A171" s="366">
        <v>34</v>
      </c>
      <c r="B171" s="374"/>
      <c r="C171" s="379">
        <v>7320</v>
      </c>
      <c r="D171" s="379">
        <v>6642</v>
      </c>
      <c r="E171" s="379">
        <v>4721</v>
      </c>
      <c r="F171" s="379">
        <v>3366</v>
      </c>
      <c r="G171" s="379">
        <v>2640</v>
      </c>
      <c r="I171" s="375"/>
      <c r="J171" s="375"/>
      <c r="K171" s="375"/>
      <c r="L171" s="375"/>
      <c r="M171" s="375"/>
      <c r="N171" s="375"/>
    </row>
    <row r="172" spans="1:14" ht="14" hidden="1" x14ac:dyDescent="0.15">
      <c r="A172" s="366">
        <v>35</v>
      </c>
      <c r="B172" s="374"/>
      <c r="C172" s="379">
        <v>8170</v>
      </c>
      <c r="D172" s="379">
        <v>7416</v>
      </c>
      <c r="E172" s="379">
        <v>5217</v>
      </c>
      <c r="F172" s="379">
        <v>3721</v>
      </c>
      <c r="G172" s="379">
        <v>2919</v>
      </c>
      <c r="I172" s="375"/>
      <c r="J172" s="375"/>
      <c r="K172" s="375"/>
      <c r="L172" s="375"/>
      <c r="M172" s="375"/>
      <c r="N172" s="375"/>
    </row>
    <row r="173" spans="1:14" ht="14" hidden="1" x14ac:dyDescent="0.15">
      <c r="A173" s="366">
        <v>36</v>
      </c>
      <c r="B173" s="374"/>
      <c r="C173" s="379">
        <v>8170</v>
      </c>
      <c r="D173" s="379">
        <v>7416</v>
      </c>
      <c r="E173" s="379">
        <v>5217</v>
      </c>
      <c r="F173" s="379">
        <v>3721</v>
      </c>
      <c r="G173" s="379">
        <v>2919</v>
      </c>
      <c r="I173" s="375"/>
      <c r="J173" s="375"/>
      <c r="K173" s="375"/>
      <c r="L173" s="375"/>
      <c r="M173" s="375"/>
      <c r="N173" s="375"/>
    </row>
    <row r="174" spans="1:14" ht="14" hidden="1" x14ac:dyDescent="0.15">
      <c r="A174" s="366">
        <v>37</v>
      </c>
      <c r="B174" s="374"/>
      <c r="C174" s="379">
        <v>8170</v>
      </c>
      <c r="D174" s="379">
        <v>7416</v>
      </c>
      <c r="E174" s="379">
        <v>5217</v>
      </c>
      <c r="F174" s="379">
        <v>3721</v>
      </c>
      <c r="G174" s="379">
        <v>2919</v>
      </c>
      <c r="I174" s="375"/>
      <c r="J174" s="375"/>
      <c r="K174" s="375"/>
      <c r="L174" s="375"/>
      <c r="M174" s="375"/>
      <c r="N174" s="375"/>
    </row>
    <row r="175" spans="1:14" ht="14" hidden="1" x14ac:dyDescent="0.15">
      <c r="A175" s="366">
        <v>38</v>
      </c>
      <c r="B175" s="374"/>
      <c r="C175" s="379">
        <v>8170</v>
      </c>
      <c r="D175" s="379">
        <v>7416</v>
      </c>
      <c r="E175" s="379">
        <v>5217</v>
      </c>
      <c r="F175" s="379">
        <v>3721</v>
      </c>
      <c r="G175" s="379">
        <v>2919</v>
      </c>
      <c r="I175" s="375"/>
      <c r="J175" s="375"/>
      <c r="K175" s="375"/>
      <c r="L175" s="375"/>
      <c r="M175" s="375"/>
      <c r="N175" s="375"/>
    </row>
    <row r="176" spans="1:14" ht="14" hidden="1" x14ac:dyDescent="0.15">
      <c r="A176" s="366">
        <v>39</v>
      </c>
      <c r="B176" s="374"/>
      <c r="C176" s="379">
        <v>8170</v>
      </c>
      <c r="D176" s="379">
        <v>7416</v>
      </c>
      <c r="E176" s="379">
        <v>5217</v>
      </c>
      <c r="F176" s="379">
        <v>3721</v>
      </c>
      <c r="G176" s="379">
        <v>2919</v>
      </c>
      <c r="I176" s="375"/>
      <c r="J176" s="375"/>
      <c r="K176" s="375"/>
      <c r="L176" s="375"/>
      <c r="M176" s="375"/>
      <c r="N176" s="375"/>
    </row>
    <row r="177" spans="1:14" ht="14" hidden="1" x14ac:dyDescent="0.15">
      <c r="A177" s="366">
        <v>40</v>
      </c>
      <c r="B177" s="374"/>
      <c r="C177" s="379">
        <v>9153</v>
      </c>
      <c r="D177" s="379">
        <v>8305</v>
      </c>
      <c r="E177" s="379">
        <v>5801</v>
      </c>
      <c r="F177" s="379">
        <v>4135</v>
      </c>
      <c r="G177" s="379">
        <v>3244</v>
      </c>
      <c r="I177" s="375"/>
      <c r="J177" s="375"/>
      <c r="K177" s="375"/>
      <c r="L177" s="375"/>
      <c r="M177" s="375"/>
      <c r="N177" s="375"/>
    </row>
    <row r="178" spans="1:14" ht="14" hidden="1" x14ac:dyDescent="0.15">
      <c r="A178" s="366">
        <v>41</v>
      </c>
      <c r="B178" s="374"/>
      <c r="C178" s="379">
        <v>9153</v>
      </c>
      <c r="D178" s="379">
        <v>8305</v>
      </c>
      <c r="E178" s="379">
        <v>5801</v>
      </c>
      <c r="F178" s="379">
        <v>4135</v>
      </c>
      <c r="G178" s="379">
        <v>3244</v>
      </c>
      <c r="I178" s="375"/>
      <c r="J178" s="375"/>
      <c r="K178" s="375"/>
      <c r="L178" s="375"/>
      <c r="M178" s="375"/>
      <c r="N178" s="375"/>
    </row>
    <row r="179" spans="1:14" ht="14" hidden="1" x14ac:dyDescent="0.15">
      <c r="A179" s="366">
        <v>42</v>
      </c>
      <c r="B179" s="374"/>
      <c r="C179" s="379">
        <v>9153</v>
      </c>
      <c r="D179" s="379">
        <v>8305</v>
      </c>
      <c r="E179" s="379">
        <v>5801</v>
      </c>
      <c r="F179" s="379">
        <v>4135</v>
      </c>
      <c r="G179" s="379">
        <v>3244</v>
      </c>
      <c r="I179" s="375"/>
      <c r="J179" s="375"/>
      <c r="K179" s="375"/>
      <c r="L179" s="375"/>
      <c r="M179" s="375"/>
      <c r="N179" s="375"/>
    </row>
    <row r="180" spans="1:14" ht="14" hidden="1" x14ac:dyDescent="0.15">
      <c r="A180" s="366">
        <v>43</v>
      </c>
      <c r="B180" s="374"/>
      <c r="C180" s="379">
        <v>9153</v>
      </c>
      <c r="D180" s="379">
        <v>8305</v>
      </c>
      <c r="E180" s="379">
        <v>5801</v>
      </c>
      <c r="F180" s="379">
        <v>4135</v>
      </c>
      <c r="G180" s="379">
        <v>3244</v>
      </c>
      <c r="I180" s="375"/>
      <c r="J180" s="375"/>
      <c r="K180" s="375"/>
      <c r="L180" s="375"/>
      <c r="M180" s="375"/>
      <c r="N180" s="375"/>
    </row>
    <row r="181" spans="1:14" ht="14" hidden="1" x14ac:dyDescent="0.15">
      <c r="A181" s="366">
        <v>44</v>
      </c>
      <c r="B181" s="374"/>
      <c r="C181" s="379">
        <v>9153</v>
      </c>
      <c r="D181" s="379">
        <v>8305</v>
      </c>
      <c r="E181" s="379">
        <v>5801</v>
      </c>
      <c r="F181" s="379">
        <v>4135</v>
      </c>
      <c r="G181" s="379">
        <v>3244</v>
      </c>
      <c r="I181" s="375"/>
      <c r="J181" s="375"/>
      <c r="K181" s="375"/>
      <c r="L181" s="375"/>
      <c r="M181" s="375"/>
      <c r="N181" s="375"/>
    </row>
    <row r="182" spans="1:14" ht="14" hidden="1" x14ac:dyDescent="0.15">
      <c r="A182" s="366">
        <v>45</v>
      </c>
      <c r="B182" s="374"/>
      <c r="C182" s="379">
        <v>10242</v>
      </c>
      <c r="D182" s="379">
        <v>9296</v>
      </c>
      <c r="E182" s="379">
        <v>6456</v>
      </c>
      <c r="F182" s="379">
        <v>4602</v>
      </c>
      <c r="G182" s="379">
        <v>3610</v>
      </c>
      <c r="I182" s="375"/>
      <c r="J182" s="375"/>
      <c r="K182" s="375"/>
      <c r="L182" s="375"/>
      <c r="M182" s="375"/>
      <c r="N182" s="375"/>
    </row>
    <row r="183" spans="1:14" ht="14" hidden="1" x14ac:dyDescent="0.15">
      <c r="A183" s="366">
        <v>46</v>
      </c>
      <c r="B183" s="374"/>
      <c r="C183" s="379">
        <v>10242</v>
      </c>
      <c r="D183" s="379">
        <v>9296</v>
      </c>
      <c r="E183" s="379">
        <v>6456</v>
      </c>
      <c r="F183" s="379">
        <v>4602</v>
      </c>
      <c r="G183" s="379">
        <v>3610</v>
      </c>
      <c r="I183" s="375"/>
      <c r="J183" s="375"/>
      <c r="K183" s="375"/>
      <c r="L183" s="375"/>
      <c r="M183" s="375"/>
      <c r="N183" s="375"/>
    </row>
    <row r="184" spans="1:14" ht="14" hidden="1" x14ac:dyDescent="0.15">
      <c r="A184" s="366">
        <v>47</v>
      </c>
      <c r="B184" s="374"/>
      <c r="C184" s="379">
        <v>10242</v>
      </c>
      <c r="D184" s="379">
        <v>9296</v>
      </c>
      <c r="E184" s="379">
        <v>6456</v>
      </c>
      <c r="F184" s="379">
        <v>4602</v>
      </c>
      <c r="G184" s="379">
        <v>3610</v>
      </c>
      <c r="I184" s="375"/>
      <c r="J184" s="375"/>
      <c r="K184" s="375"/>
      <c r="L184" s="375"/>
      <c r="M184" s="375"/>
      <c r="N184" s="375"/>
    </row>
    <row r="185" spans="1:14" ht="14" hidden="1" x14ac:dyDescent="0.15">
      <c r="A185" s="366">
        <v>48</v>
      </c>
      <c r="B185" s="374"/>
      <c r="C185" s="379">
        <v>10242</v>
      </c>
      <c r="D185" s="379">
        <v>9296</v>
      </c>
      <c r="E185" s="379">
        <v>6456</v>
      </c>
      <c r="F185" s="379">
        <v>4602</v>
      </c>
      <c r="G185" s="379">
        <v>3610</v>
      </c>
      <c r="I185" s="375"/>
      <c r="J185" s="375"/>
      <c r="K185" s="375"/>
      <c r="L185" s="375"/>
      <c r="M185" s="375"/>
      <c r="N185" s="375"/>
    </row>
    <row r="186" spans="1:14" ht="14" hidden="1" x14ac:dyDescent="0.15">
      <c r="A186" s="366">
        <v>49</v>
      </c>
      <c r="B186" s="374"/>
      <c r="C186" s="379">
        <v>10242</v>
      </c>
      <c r="D186" s="379">
        <v>9296</v>
      </c>
      <c r="E186" s="379">
        <v>6456</v>
      </c>
      <c r="F186" s="379">
        <v>4602</v>
      </c>
      <c r="G186" s="379">
        <v>3610</v>
      </c>
      <c r="I186" s="375"/>
      <c r="J186" s="375"/>
      <c r="K186" s="375"/>
      <c r="L186" s="375"/>
      <c r="M186" s="375"/>
      <c r="N186" s="375"/>
    </row>
    <row r="187" spans="1:14" ht="14" hidden="1" x14ac:dyDescent="0.15">
      <c r="A187" s="366">
        <v>50</v>
      </c>
      <c r="B187" s="374"/>
      <c r="C187" s="379">
        <v>11470</v>
      </c>
      <c r="D187" s="379">
        <v>10413</v>
      </c>
      <c r="E187" s="379">
        <v>7202</v>
      </c>
      <c r="F187" s="379">
        <v>5134</v>
      </c>
      <c r="G187" s="379">
        <v>4028</v>
      </c>
      <c r="I187" s="375"/>
      <c r="J187" s="375"/>
      <c r="K187" s="375"/>
      <c r="L187" s="375"/>
      <c r="M187" s="375"/>
      <c r="N187" s="375"/>
    </row>
    <row r="188" spans="1:14" ht="14" hidden="1" x14ac:dyDescent="0.15">
      <c r="A188" s="366">
        <v>51</v>
      </c>
      <c r="B188" s="374"/>
      <c r="C188" s="379">
        <v>11470</v>
      </c>
      <c r="D188" s="379">
        <v>10413</v>
      </c>
      <c r="E188" s="379">
        <v>7202</v>
      </c>
      <c r="F188" s="379">
        <v>5134</v>
      </c>
      <c r="G188" s="379">
        <v>4028</v>
      </c>
      <c r="I188" s="375"/>
      <c r="J188" s="375"/>
      <c r="K188" s="375"/>
      <c r="L188" s="375"/>
      <c r="M188" s="375"/>
      <c r="N188" s="375"/>
    </row>
    <row r="189" spans="1:14" ht="14" hidden="1" x14ac:dyDescent="0.15">
      <c r="A189" s="366">
        <v>52</v>
      </c>
      <c r="B189" s="374"/>
      <c r="C189" s="379">
        <v>11470</v>
      </c>
      <c r="D189" s="379">
        <v>10413</v>
      </c>
      <c r="E189" s="379">
        <v>7202</v>
      </c>
      <c r="F189" s="379">
        <v>5134</v>
      </c>
      <c r="G189" s="379">
        <v>4028</v>
      </c>
      <c r="I189" s="375"/>
      <c r="J189" s="375"/>
      <c r="K189" s="375"/>
      <c r="L189" s="375"/>
      <c r="M189" s="375"/>
      <c r="N189" s="375"/>
    </row>
    <row r="190" spans="1:14" ht="14" hidden="1" x14ac:dyDescent="0.15">
      <c r="A190" s="366">
        <v>53</v>
      </c>
      <c r="B190" s="374"/>
      <c r="C190" s="379">
        <v>11470</v>
      </c>
      <c r="D190" s="379">
        <v>10413</v>
      </c>
      <c r="E190" s="379">
        <v>7202</v>
      </c>
      <c r="F190" s="379">
        <v>5134</v>
      </c>
      <c r="G190" s="379">
        <v>4028</v>
      </c>
      <c r="I190" s="375"/>
      <c r="J190" s="375"/>
      <c r="K190" s="375"/>
      <c r="L190" s="375"/>
      <c r="M190" s="375"/>
      <c r="N190" s="375"/>
    </row>
    <row r="191" spans="1:14" ht="14" hidden="1" x14ac:dyDescent="0.15">
      <c r="A191" s="366">
        <v>54</v>
      </c>
      <c r="B191" s="374"/>
      <c r="C191" s="379">
        <v>11470</v>
      </c>
      <c r="D191" s="379">
        <v>10413</v>
      </c>
      <c r="E191" s="379">
        <v>7202</v>
      </c>
      <c r="F191" s="379">
        <v>5134</v>
      </c>
      <c r="G191" s="379">
        <v>4028</v>
      </c>
      <c r="I191" s="375"/>
      <c r="J191" s="375"/>
      <c r="K191" s="375"/>
      <c r="L191" s="375"/>
      <c r="M191" s="375"/>
      <c r="N191" s="375"/>
    </row>
    <row r="192" spans="1:14" ht="14" hidden="1" x14ac:dyDescent="0.15">
      <c r="A192" s="366">
        <v>55</v>
      </c>
      <c r="B192" s="374"/>
      <c r="C192" s="379">
        <v>12827</v>
      </c>
      <c r="D192" s="379">
        <v>11637</v>
      </c>
      <c r="E192" s="379">
        <v>8031</v>
      </c>
      <c r="F192" s="379">
        <v>5723</v>
      </c>
      <c r="G192" s="379">
        <v>4491</v>
      </c>
      <c r="I192" s="375"/>
      <c r="J192" s="375"/>
      <c r="K192" s="375"/>
      <c r="L192" s="375"/>
      <c r="M192" s="375"/>
      <c r="N192" s="375"/>
    </row>
    <row r="193" spans="1:14" ht="14" hidden="1" x14ac:dyDescent="0.15">
      <c r="A193" s="366">
        <v>56</v>
      </c>
      <c r="B193" s="374"/>
      <c r="C193" s="379">
        <v>12827</v>
      </c>
      <c r="D193" s="379">
        <v>11637</v>
      </c>
      <c r="E193" s="379">
        <v>8031</v>
      </c>
      <c r="F193" s="379">
        <v>5723</v>
      </c>
      <c r="G193" s="379">
        <v>4491</v>
      </c>
      <c r="I193" s="375"/>
      <c r="J193" s="375"/>
      <c r="K193" s="375"/>
      <c r="L193" s="375"/>
      <c r="M193" s="375"/>
      <c r="N193" s="375"/>
    </row>
    <row r="194" spans="1:14" ht="14" hidden="1" x14ac:dyDescent="0.15">
      <c r="A194" s="366">
        <v>57</v>
      </c>
      <c r="B194" s="374"/>
      <c r="C194" s="379">
        <v>12827</v>
      </c>
      <c r="D194" s="379">
        <v>11637</v>
      </c>
      <c r="E194" s="379">
        <v>8031</v>
      </c>
      <c r="F194" s="379">
        <v>5723</v>
      </c>
      <c r="G194" s="379">
        <v>4491</v>
      </c>
      <c r="I194" s="375"/>
      <c r="J194" s="375"/>
      <c r="K194" s="375"/>
      <c r="L194" s="375"/>
      <c r="M194" s="375"/>
      <c r="N194" s="375"/>
    </row>
    <row r="195" spans="1:14" ht="14" hidden="1" x14ac:dyDescent="0.15">
      <c r="A195" s="366">
        <v>58</v>
      </c>
      <c r="B195" s="374"/>
      <c r="C195" s="379">
        <v>12827</v>
      </c>
      <c r="D195" s="379">
        <v>11637</v>
      </c>
      <c r="E195" s="379">
        <v>8031</v>
      </c>
      <c r="F195" s="379">
        <v>5723</v>
      </c>
      <c r="G195" s="379">
        <v>4491</v>
      </c>
      <c r="I195" s="375"/>
      <c r="J195" s="375"/>
      <c r="K195" s="375"/>
      <c r="L195" s="375"/>
      <c r="M195" s="375"/>
      <c r="N195" s="375"/>
    </row>
    <row r="196" spans="1:14" ht="14" hidden="1" x14ac:dyDescent="0.15">
      <c r="A196" s="366">
        <v>59</v>
      </c>
      <c r="B196" s="374"/>
      <c r="C196" s="379">
        <v>12827</v>
      </c>
      <c r="D196" s="379">
        <v>11637</v>
      </c>
      <c r="E196" s="379">
        <v>8031</v>
      </c>
      <c r="F196" s="379">
        <v>5723</v>
      </c>
      <c r="G196" s="379">
        <v>4491</v>
      </c>
      <c r="I196" s="375"/>
      <c r="J196" s="375"/>
      <c r="K196" s="375"/>
      <c r="L196" s="375"/>
      <c r="M196" s="375"/>
      <c r="N196" s="375"/>
    </row>
    <row r="197" spans="1:14" ht="14" hidden="1" x14ac:dyDescent="0.15">
      <c r="A197" s="366">
        <v>60</v>
      </c>
      <c r="B197" s="374"/>
      <c r="C197" s="379">
        <v>13724</v>
      </c>
      <c r="D197" s="379">
        <v>12456</v>
      </c>
      <c r="E197" s="379">
        <v>8585</v>
      </c>
      <c r="F197" s="379">
        <v>6120</v>
      </c>
      <c r="G197" s="379">
        <v>4801</v>
      </c>
      <c r="I197" s="375"/>
      <c r="J197" s="375"/>
      <c r="K197" s="375"/>
      <c r="L197" s="375"/>
      <c r="M197" s="375"/>
      <c r="N197" s="375"/>
    </row>
    <row r="198" spans="1:14" ht="14" hidden="1" x14ac:dyDescent="0.15">
      <c r="A198" s="366">
        <v>61</v>
      </c>
      <c r="B198" s="374"/>
      <c r="C198" s="379">
        <v>15293</v>
      </c>
      <c r="D198" s="379">
        <v>13881</v>
      </c>
      <c r="E198" s="379">
        <v>9555</v>
      </c>
      <c r="F198" s="379">
        <v>6812</v>
      </c>
      <c r="G198" s="379">
        <v>5343</v>
      </c>
      <c r="I198" s="375"/>
      <c r="J198" s="375"/>
      <c r="K198" s="375"/>
      <c r="L198" s="375"/>
      <c r="M198" s="375"/>
      <c r="N198" s="375"/>
    </row>
    <row r="199" spans="1:14" ht="14" hidden="1" x14ac:dyDescent="0.15">
      <c r="A199" s="366">
        <v>62</v>
      </c>
      <c r="B199" s="374"/>
      <c r="C199" s="379">
        <v>16992</v>
      </c>
      <c r="D199" s="379">
        <v>15422</v>
      </c>
      <c r="E199" s="379">
        <v>10612</v>
      </c>
      <c r="F199" s="379">
        <v>7562</v>
      </c>
      <c r="G199" s="379">
        <v>5932</v>
      </c>
      <c r="I199" s="375"/>
      <c r="J199" s="375"/>
      <c r="K199" s="375"/>
      <c r="L199" s="375"/>
      <c r="M199" s="375"/>
      <c r="N199" s="375"/>
    </row>
    <row r="200" spans="1:14" ht="14" hidden="1" x14ac:dyDescent="0.15">
      <c r="A200" s="366">
        <v>63</v>
      </c>
      <c r="B200" s="374"/>
      <c r="C200" s="379">
        <v>18817</v>
      </c>
      <c r="D200" s="379">
        <v>17078</v>
      </c>
      <c r="E200" s="379">
        <v>11753</v>
      </c>
      <c r="F200" s="379">
        <v>8375</v>
      </c>
      <c r="G200" s="379">
        <v>6570</v>
      </c>
      <c r="I200" s="375"/>
      <c r="J200" s="375"/>
      <c r="K200" s="375"/>
      <c r="L200" s="375"/>
      <c r="M200" s="375"/>
      <c r="N200" s="375"/>
    </row>
    <row r="201" spans="1:14" ht="14" hidden="1" x14ac:dyDescent="0.15">
      <c r="A201" s="366">
        <v>64</v>
      </c>
      <c r="B201" s="374"/>
      <c r="C201" s="379">
        <v>20772</v>
      </c>
      <c r="D201" s="379">
        <v>18852</v>
      </c>
      <c r="E201" s="379">
        <v>12977</v>
      </c>
      <c r="F201" s="379">
        <v>9247</v>
      </c>
      <c r="G201" s="379">
        <v>7255</v>
      </c>
      <c r="I201" s="375"/>
      <c r="J201" s="375"/>
      <c r="K201" s="375"/>
      <c r="L201" s="375"/>
      <c r="M201" s="375"/>
      <c r="N201" s="375"/>
    </row>
    <row r="202" spans="1:14" ht="14" hidden="1" x14ac:dyDescent="0.15">
      <c r="A202" s="366">
        <v>65</v>
      </c>
      <c r="B202" s="374"/>
      <c r="C202" s="379">
        <v>22852</v>
      </c>
      <c r="D202" s="379">
        <v>20739</v>
      </c>
      <c r="E202" s="379">
        <v>14288</v>
      </c>
      <c r="F202" s="379">
        <v>10182</v>
      </c>
      <c r="G202" s="379">
        <v>7990</v>
      </c>
      <c r="I202" s="375"/>
      <c r="J202" s="375"/>
      <c r="K202" s="375"/>
      <c r="L202" s="375"/>
      <c r="M202" s="375"/>
      <c r="N202" s="375"/>
    </row>
    <row r="203" spans="1:14" ht="14" hidden="1" x14ac:dyDescent="0.15">
      <c r="A203" s="366">
        <v>66</v>
      </c>
      <c r="B203" s="374"/>
      <c r="C203" s="379">
        <v>25062</v>
      </c>
      <c r="D203" s="379">
        <v>22747</v>
      </c>
      <c r="E203" s="379">
        <v>15680</v>
      </c>
      <c r="F203" s="379">
        <v>11176</v>
      </c>
      <c r="G203" s="379">
        <v>8769</v>
      </c>
      <c r="I203" s="375"/>
      <c r="J203" s="375"/>
      <c r="K203" s="375"/>
      <c r="L203" s="375"/>
      <c r="M203" s="375"/>
      <c r="N203" s="375"/>
    </row>
    <row r="204" spans="1:14" ht="14" hidden="1" x14ac:dyDescent="0.15">
      <c r="A204" s="366">
        <v>67</v>
      </c>
      <c r="B204" s="374"/>
      <c r="C204" s="379">
        <v>27401</v>
      </c>
      <c r="D204" s="379">
        <v>24867</v>
      </c>
      <c r="E204" s="379">
        <v>17160</v>
      </c>
      <c r="F204" s="379">
        <v>12229</v>
      </c>
      <c r="G204" s="379">
        <v>9594</v>
      </c>
      <c r="I204" s="375"/>
      <c r="J204" s="375"/>
      <c r="K204" s="375"/>
      <c r="L204" s="375"/>
      <c r="M204" s="375"/>
      <c r="N204" s="375"/>
    </row>
    <row r="205" spans="1:14" ht="14" hidden="1" x14ac:dyDescent="0.15">
      <c r="A205" s="366">
        <v>68</v>
      </c>
      <c r="B205" s="374"/>
      <c r="C205" s="379">
        <v>29868</v>
      </c>
      <c r="D205" s="379">
        <v>27107</v>
      </c>
      <c r="E205" s="379">
        <v>18725</v>
      </c>
      <c r="F205" s="379">
        <v>13345</v>
      </c>
      <c r="G205" s="379">
        <v>10469</v>
      </c>
      <c r="I205" s="375"/>
      <c r="J205" s="375"/>
      <c r="K205" s="375"/>
      <c r="L205" s="375"/>
      <c r="M205" s="375"/>
      <c r="N205" s="375"/>
    </row>
    <row r="206" spans="1:14" ht="14" hidden="1" x14ac:dyDescent="0.15">
      <c r="A206" s="366">
        <v>69</v>
      </c>
      <c r="B206" s="374"/>
      <c r="C206" s="379">
        <v>32464</v>
      </c>
      <c r="D206" s="379">
        <v>29460</v>
      </c>
      <c r="E206" s="379">
        <v>20371</v>
      </c>
      <c r="F206" s="379">
        <v>14517</v>
      </c>
      <c r="G206" s="379">
        <v>11389</v>
      </c>
      <c r="I206" s="375"/>
      <c r="J206" s="375"/>
      <c r="K206" s="375"/>
      <c r="L206" s="375"/>
      <c r="M206" s="375"/>
      <c r="N206" s="375"/>
    </row>
    <row r="207" spans="1:14" ht="14" hidden="1" x14ac:dyDescent="0.15">
      <c r="A207" s="366">
        <v>70</v>
      </c>
      <c r="B207" s="374"/>
      <c r="C207" s="379">
        <v>35185</v>
      </c>
      <c r="D207" s="379">
        <v>31932</v>
      </c>
      <c r="E207" s="379">
        <v>22105</v>
      </c>
      <c r="F207" s="379">
        <v>15752</v>
      </c>
      <c r="G207" s="379">
        <v>12357</v>
      </c>
      <c r="I207" s="375"/>
      <c r="J207" s="375"/>
      <c r="K207" s="375"/>
      <c r="L207" s="375"/>
      <c r="M207" s="375"/>
      <c r="N207" s="375"/>
    </row>
    <row r="208" spans="1:14" ht="14" hidden="1" x14ac:dyDescent="0.15">
      <c r="A208" s="366">
        <v>71</v>
      </c>
      <c r="B208" s="374"/>
      <c r="C208" s="379">
        <v>38036</v>
      </c>
      <c r="D208" s="379">
        <v>34518</v>
      </c>
      <c r="E208" s="379">
        <v>23922</v>
      </c>
      <c r="F208" s="379">
        <v>17048</v>
      </c>
      <c r="G208" s="379">
        <v>13375</v>
      </c>
      <c r="I208" s="375"/>
      <c r="J208" s="375"/>
      <c r="K208" s="375"/>
      <c r="L208" s="375"/>
      <c r="M208" s="375"/>
      <c r="N208" s="375"/>
    </row>
    <row r="209" spans="1:14" ht="14" hidden="1" x14ac:dyDescent="0.15">
      <c r="A209" s="366">
        <v>72</v>
      </c>
      <c r="B209" s="374"/>
      <c r="C209" s="379">
        <v>41016</v>
      </c>
      <c r="D209" s="379">
        <v>37223</v>
      </c>
      <c r="E209" s="379">
        <v>25826</v>
      </c>
      <c r="F209" s="379">
        <v>18405</v>
      </c>
      <c r="G209" s="379">
        <v>14440</v>
      </c>
      <c r="I209" s="375"/>
      <c r="J209" s="375"/>
      <c r="K209" s="375"/>
      <c r="L209" s="375"/>
      <c r="M209" s="375"/>
      <c r="N209" s="375"/>
    </row>
    <row r="210" spans="1:14" ht="14" hidden="1" x14ac:dyDescent="0.15">
      <c r="A210" s="366">
        <v>73</v>
      </c>
      <c r="B210" s="374"/>
      <c r="C210" s="379">
        <v>44122</v>
      </c>
      <c r="D210" s="379">
        <v>40043</v>
      </c>
      <c r="E210" s="379">
        <v>27813</v>
      </c>
      <c r="F210" s="379">
        <v>19821</v>
      </c>
      <c r="G210" s="379">
        <v>15550</v>
      </c>
      <c r="I210" s="375"/>
      <c r="J210" s="375"/>
      <c r="K210" s="375"/>
      <c r="L210" s="375"/>
      <c r="M210" s="375"/>
      <c r="N210" s="375"/>
    </row>
    <row r="211" spans="1:14" ht="14" hidden="1" x14ac:dyDescent="0.15">
      <c r="A211" s="366">
        <v>74</v>
      </c>
      <c r="B211" s="374"/>
      <c r="C211" s="379">
        <v>47359</v>
      </c>
      <c r="D211" s="379">
        <v>42979</v>
      </c>
      <c r="E211" s="379">
        <v>29884</v>
      </c>
      <c r="F211" s="379">
        <v>21297</v>
      </c>
      <c r="G211" s="379">
        <v>16708</v>
      </c>
      <c r="I211" s="375"/>
      <c r="J211" s="375"/>
      <c r="K211" s="375"/>
      <c r="L211" s="375"/>
      <c r="M211" s="375"/>
      <c r="N211" s="375"/>
    </row>
    <row r="212" spans="1:14" ht="14" hidden="1" x14ac:dyDescent="0.15">
      <c r="A212" s="366">
        <v>75</v>
      </c>
      <c r="B212" s="374"/>
      <c r="C212" s="379">
        <v>50720</v>
      </c>
      <c r="D212" s="379">
        <v>46028</v>
      </c>
      <c r="E212" s="379">
        <v>32041</v>
      </c>
      <c r="F212" s="379">
        <v>22834</v>
      </c>
      <c r="G212" s="379">
        <v>17913</v>
      </c>
      <c r="I212" s="375"/>
      <c r="J212" s="375"/>
      <c r="K212" s="375"/>
      <c r="L212" s="375"/>
      <c r="M212" s="375"/>
      <c r="N212" s="375"/>
    </row>
    <row r="213" spans="1:14" ht="14" hidden="1" x14ac:dyDescent="0.15">
      <c r="A213" s="366">
        <v>76</v>
      </c>
      <c r="B213" s="374"/>
      <c r="C213" s="379">
        <v>50720</v>
      </c>
      <c r="D213" s="379">
        <v>46028</v>
      </c>
      <c r="E213" s="379">
        <v>32041</v>
      </c>
      <c r="F213" s="379">
        <v>22834</v>
      </c>
      <c r="G213" s="379">
        <v>17913</v>
      </c>
      <c r="I213" s="375"/>
      <c r="J213" s="375"/>
      <c r="K213" s="375"/>
      <c r="L213" s="375"/>
      <c r="M213" s="375"/>
      <c r="N213" s="375"/>
    </row>
    <row r="214" spans="1:14" ht="14" hidden="1" x14ac:dyDescent="0.15">
      <c r="A214" s="366">
        <v>77</v>
      </c>
      <c r="B214" s="374"/>
      <c r="C214" s="379">
        <v>50720</v>
      </c>
      <c r="D214" s="379">
        <v>46028</v>
      </c>
      <c r="E214" s="379">
        <v>32041</v>
      </c>
      <c r="F214" s="379">
        <v>22834</v>
      </c>
      <c r="G214" s="379">
        <v>17913</v>
      </c>
      <c r="I214" s="375"/>
      <c r="J214" s="375"/>
      <c r="K214" s="375"/>
      <c r="L214" s="375"/>
      <c r="M214" s="375"/>
      <c r="N214" s="375"/>
    </row>
    <row r="215" spans="1:14" ht="14" hidden="1" x14ac:dyDescent="0.15">
      <c r="A215" s="366">
        <v>78</v>
      </c>
      <c r="B215" s="374"/>
      <c r="C215" s="379">
        <v>50720</v>
      </c>
      <c r="D215" s="379">
        <v>46028</v>
      </c>
      <c r="E215" s="379">
        <v>32041</v>
      </c>
      <c r="F215" s="379">
        <v>22834</v>
      </c>
      <c r="G215" s="379">
        <v>17913</v>
      </c>
      <c r="I215" s="375"/>
      <c r="J215" s="375"/>
      <c r="K215" s="375"/>
      <c r="L215" s="375"/>
      <c r="M215" s="375"/>
      <c r="N215" s="375"/>
    </row>
    <row r="216" spans="1:14" ht="14" hidden="1" x14ac:dyDescent="0.15">
      <c r="A216" s="366">
        <v>79</v>
      </c>
      <c r="B216" s="374"/>
      <c r="C216" s="379">
        <v>50720</v>
      </c>
      <c r="D216" s="379">
        <v>46028</v>
      </c>
      <c r="E216" s="379">
        <v>32041</v>
      </c>
      <c r="F216" s="379">
        <v>22834</v>
      </c>
      <c r="G216" s="379">
        <v>17913</v>
      </c>
      <c r="I216" s="375"/>
      <c r="J216" s="375"/>
      <c r="K216" s="375"/>
      <c r="L216" s="375"/>
      <c r="M216" s="375"/>
      <c r="N216" s="375"/>
    </row>
    <row r="217" spans="1:14" ht="14" hidden="1" x14ac:dyDescent="0.15">
      <c r="A217" s="366">
        <v>80</v>
      </c>
      <c r="B217" s="374"/>
      <c r="C217" s="379">
        <v>50720</v>
      </c>
      <c r="D217" s="379">
        <v>46028</v>
      </c>
      <c r="E217" s="379">
        <v>32041</v>
      </c>
      <c r="F217" s="379">
        <v>22834</v>
      </c>
      <c r="G217" s="379">
        <v>17913</v>
      </c>
      <c r="I217" s="375"/>
      <c r="J217" s="375"/>
      <c r="K217" s="375"/>
      <c r="L217" s="375"/>
      <c r="M217" s="375"/>
      <c r="N217" s="375"/>
    </row>
    <row r="218" spans="1:14" ht="14" hidden="1" x14ac:dyDescent="0.15">
      <c r="A218" s="366">
        <v>81</v>
      </c>
      <c r="B218" s="374"/>
      <c r="C218" s="379">
        <v>50720</v>
      </c>
      <c r="D218" s="379">
        <v>46028</v>
      </c>
      <c r="E218" s="379">
        <v>32041</v>
      </c>
      <c r="F218" s="379">
        <v>22834</v>
      </c>
      <c r="G218" s="379">
        <v>17913</v>
      </c>
      <c r="I218" s="375"/>
      <c r="J218" s="375"/>
      <c r="K218" s="375"/>
      <c r="L218" s="375"/>
      <c r="M218" s="375"/>
      <c r="N218" s="375"/>
    </row>
    <row r="219" spans="1:14" ht="14" hidden="1" x14ac:dyDescent="0.15">
      <c r="A219" s="366">
        <v>82</v>
      </c>
      <c r="B219" s="374"/>
      <c r="C219" s="379">
        <v>50720</v>
      </c>
      <c r="D219" s="379">
        <v>46028</v>
      </c>
      <c r="E219" s="379">
        <v>32041</v>
      </c>
      <c r="F219" s="379">
        <v>22834</v>
      </c>
      <c r="G219" s="379">
        <v>17913</v>
      </c>
      <c r="I219" s="375"/>
      <c r="J219" s="375"/>
      <c r="K219" s="375"/>
      <c r="L219" s="375"/>
      <c r="M219" s="375"/>
      <c r="N219" s="375"/>
    </row>
    <row r="220" spans="1:14" ht="14" hidden="1" x14ac:dyDescent="0.15">
      <c r="A220" s="366">
        <v>83</v>
      </c>
      <c r="B220" s="374"/>
      <c r="C220" s="379">
        <v>50720</v>
      </c>
      <c r="D220" s="379">
        <v>46028</v>
      </c>
      <c r="E220" s="379">
        <v>32041</v>
      </c>
      <c r="F220" s="379">
        <v>22834</v>
      </c>
      <c r="G220" s="379">
        <v>17913</v>
      </c>
      <c r="I220" s="375"/>
      <c r="J220" s="375"/>
      <c r="K220" s="375"/>
      <c r="L220" s="375"/>
      <c r="M220" s="375"/>
      <c r="N220" s="375"/>
    </row>
    <row r="221" spans="1:14" ht="14" hidden="1" x14ac:dyDescent="0.15">
      <c r="A221" s="366">
        <v>84</v>
      </c>
      <c r="B221" s="374" t="s">
        <v>3</v>
      </c>
      <c r="C221" s="379">
        <v>50720</v>
      </c>
      <c r="D221" s="379">
        <v>46028</v>
      </c>
      <c r="E221" s="379">
        <v>32041</v>
      </c>
      <c r="F221" s="379">
        <v>22834</v>
      </c>
      <c r="G221" s="379">
        <v>17913</v>
      </c>
      <c r="I221" s="375"/>
      <c r="J221" s="375"/>
      <c r="K221" s="375"/>
      <c r="L221" s="375"/>
      <c r="M221" s="375"/>
      <c r="N221" s="375"/>
    </row>
    <row r="222" spans="1:14" ht="14" hidden="1" x14ac:dyDescent="0.15">
      <c r="A222" s="366">
        <v>1</v>
      </c>
      <c r="B222" s="374" t="s">
        <v>4</v>
      </c>
      <c r="C222" s="379">
        <v>2603</v>
      </c>
      <c r="D222" s="379">
        <v>2364</v>
      </c>
      <c r="E222" s="379">
        <v>1740</v>
      </c>
      <c r="F222" s="379">
        <v>1242</v>
      </c>
      <c r="G222" s="379">
        <v>975</v>
      </c>
      <c r="I222" s="375"/>
      <c r="J222" s="375"/>
      <c r="K222" s="375"/>
      <c r="L222" s="375"/>
      <c r="M222" s="375"/>
      <c r="N222" s="375"/>
    </row>
    <row r="223" spans="1:14" ht="14" hidden="1" x14ac:dyDescent="0.15">
      <c r="A223" s="366">
        <v>2</v>
      </c>
      <c r="B223" s="374" t="s">
        <v>1</v>
      </c>
      <c r="C223" s="379">
        <v>4424</v>
      </c>
      <c r="D223" s="379">
        <v>4016</v>
      </c>
      <c r="E223" s="379">
        <v>2959</v>
      </c>
      <c r="F223" s="379">
        <v>2111</v>
      </c>
      <c r="G223" s="379">
        <v>1655</v>
      </c>
      <c r="I223" s="375"/>
      <c r="J223" s="375"/>
      <c r="K223" s="375"/>
      <c r="L223" s="375"/>
      <c r="M223" s="375"/>
      <c r="N223" s="375"/>
    </row>
    <row r="224" spans="1:14" ht="14" hidden="1" x14ac:dyDescent="0.15">
      <c r="A224" s="366">
        <v>3</v>
      </c>
      <c r="B224" s="374" t="s">
        <v>5</v>
      </c>
      <c r="C224" s="379">
        <v>6244</v>
      </c>
      <c r="D224" s="379">
        <v>5669</v>
      </c>
      <c r="E224" s="379">
        <v>4174</v>
      </c>
      <c r="F224" s="379">
        <v>2976</v>
      </c>
      <c r="G224" s="379">
        <v>2335</v>
      </c>
      <c r="I224" s="375"/>
      <c r="J224" s="375"/>
      <c r="K224" s="375"/>
      <c r="L224" s="375"/>
      <c r="M224" s="375"/>
      <c r="N224" s="375"/>
    </row>
    <row r="225" spans="1:7" hidden="1" x14ac:dyDescent="0.15">
      <c r="A225" s="366"/>
      <c r="B225" s="376"/>
      <c r="C225" s="377"/>
      <c r="D225" s="377"/>
      <c r="E225" s="377"/>
      <c r="F225" s="377"/>
      <c r="G225" s="377"/>
    </row>
    <row r="226" spans="1:7" ht="18" hidden="1" x14ac:dyDescent="0.2">
      <c r="A226" s="527" t="s">
        <v>18</v>
      </c>
      <c r="B226" s="528"/>
      <c r="C226" s="528"/>
      <c r="D226" s="528"/>
      <c r="E226" s="528"/>
      <c r="F226" s="528"/>
      <c r="G226" s="528"/>
    </row>
    <row r="227" spans="1:7" hidden="1" x14ac:dyDescent="0.15">
      <c r="A227" s="529" t="s">
        <v>0</v>
      </c>
      <c r="B227" s="530"/>
      <c r="C227" s="530"/>
      <c r="D227" s="530"/>
      <c r="E227" s="530"/>
      <c r="F227" s="530"/>
      <c r="G227" s="530"/>
    </row>
    <row r="228" spans="1:7" hidden="1" x14ac:dyDescent="0.15">
      <c r="A228" s="366" t="s">
        <v>2</v>
      </c>
      <c r="B228" s="367" t="s">
        <v>2</v>
      </c>
      <c r="C228" s="368">
        <v>2000</v>
      </c>
      <c r="D228" s="368">
        <v>3500</v>
      </c>
      <c r="E228" s="380">
        <v>5000</v>
      </c>
      <c r="F228" s="368">
        <v>10000</v>
      </c>
      <c r="G228" s="368">
        <v>20000</v>
      </c>
    </row>
    <row r="229" spans="1:7" hidden="1" x14ac:dyDescent="0.15">
      <c r="A229" s="366">
        <v>18</v>
      </c>
      <c r="B229" s="374"/>
      <c r="C229" s="10">
        <f t="shared" ref="C229:G244" si="6">+C155*$K$2</f>
        <v>574.93333333333339</v>
      </c>
      <c r="D229" s="10">
        <f t="shared" si="6"/>
        <v>521.64</v>
      </c>
      <c r="E229" s="10">
        <f t="shared" si="6"/>
        <v>379.68</v>
      </c>
      <c r="F229" s="10">
        <f t="shared" si="6"/>
        <v>270.85333333333335</v>
      </c>
      <c r="G229" s="10">
        <f t="shared" si="6"/>
        <v>212.42666666666668</v>
      </c>
    </row>
    <row r="230" spans="1:7" hidden="1" x14ac:dyDescent="0.15">
      <c r="A230" s="366">
        <v>19</v>
      </c>
      <c r="B230" s="374"/>
      <c r="C230" s="10">
        <f t="shared" si="6"/>
        <v>574.93333333333339</v>
      </c>
      <c r="D230" s="10">
        <f t="shared" si="6"/>
        <v>521.64</v>
      </c>
      <c r="E230" s="10">
        <f t="shared" si="6"/>
        <v>379.68</v>
      </c>
      <c r="F230" s="10">
        <f t="shared" si="6"/>
        <v>270.85333333333335</v>
      </c>
      <c r="G230" s="10">
        <f t="shared" si="6"/>
        <v>212.42666666666668</v>
      </c>
    </row>
    <row r="231" spans="1:7" hidden="1" x14ac:dyDescent="0.15">
      <c r="A231" s="366">
        <v>20</v>
      </c>
      <c r="B231" s="374"/>
      <c r="C231" s="10">
        <f t="shared" si="6"/>
        <v>574.93333333333339</v>
      </c>
      <c r="D231" s="10">
        <f t="shared" si="6"/>
        <v>521.64</v>
      </c>
      <c r="E231" s="10">
        <f t="shared" si="6"/>
        <v>379.68</v>
      </c>
      <c r="F231" s="10">
        <f t="shared" si="6"/>
        <v>270.85333333333335</v>
      </c>
      <c r="G231" s="10">
        <f t="shared" si="6"/>
        <v>212.42666666666668</v>
      </c>
    </row>
    <row r="232" spans="1:7" hidden="1" x14ac:dyDescent="0.15">
      <c r="A232" s="366">
        <v>21</v>
      </c>
      <c r="B232" s="374"/>
      <c r="C232" s="10">
        <f t="shared" si="6"/>
        <v>574.93333333333339</v>
      </c>
      <c r="D232" s="10">
        <f t="shared" si="6"/>
        <v>521.64</v>
      </c>
      <c r="E232" s="10">
        <f t="shared" si="6"/>
        <v>379.68</v>
      </c>
      <c r="F232" s="10">
        <f t="shared" si="6"/>
        <v>270.85333333333335</v>
      </c>
      <c r="G232" s="10">
        <f t="shared" si="6"/>
        <v>212.42666666666668</v>
      </c>
    </row>
    <row r="233" spans="1:7" hidden="1" x14ac:dyDescent="0.15">
      <c r="A233" s="366">
        <v>22</v>
      </c>
      <c r="B233" s="374"/>
      <c r="C233" s="10">
        <f t="shared" si="6"/>
        <v>574.93333333333339</v>
      </c>
      <c r="D233" s="10">
        <f t="shared" si="6"/>
        <v>521.64</v>
      </c>
      <c r="E233" s="10">
        <f t="shared" si="6"/>
        <v>379.68</v>
      </c>
      <c r="F233" s="10">
        <f t="shared" si="6"/>
        <v>270.85333333333335</v>
      </c>
      <c r="G233" s="10">
        <f t="shared" si="6"/>
        <v>212.42666666666668</v>
      </c>
    </row>
    <row r="234" spans="1:7" hidden="1" x14ac:dyDescent="0.15">
      <c r="A234" s="366">
        <v>23</v>
      </c>
      <c r="B234" s="374"/>
      <c r="C234" s="10">
        <f t="shared" si="6"/>
        <v>574.93333333333339</v>
      </c>
      <c r="D234" s="10">
        <f t="shared" si="6"/>
        <v>521.64</v>
      </c>
      <c r="E234" s="10">
        <f t="shared" si="6"/>
        <v>379.68</v>
      </c>
      <c r="F234" s="10">
        <f t="shared" si="6"/>
        <v>270.85333333333335</v>
      </c>
      <c r="G234" s="10">
        <f t="shared" si="6"/>
        <v>212.42666666666668</v>
      </c>
    </row>
    <row r="235" spans="1:7" hidden="1" x14ac:dyDescent="0.15">
      <c r="A235" s="366">
        <v>24</v>
      </c>
      <c r="B235" s="374"/>
      <c r="C235" s="10">
        <f t="shared" si="6"/>
        <v>574.93333333333339</v>
      </c>
      <c r="D235" s="10">
        <f t="shared" si="6"/>
        <v>521.64</v>
      </c>
      <c r="E235" s="10">
        <f t="shared" si="6"/>
        <v>379.68</v>
      </c>
      <c r="F235" s="10">
        <f t="shared" si="6"/>
        <v>270.85333333333335</v>
      </c>
      <c r="G235" s="10">
        <f t="shared" si="6"/>
        <v>212.42666666666668</v>
      </c>
    </row>
    <row r="236" spans="1:7" hidden="1" x14ac:dyDescent="0.15">
      <c r="A236" s="366">
        <v>25</v>
      </c>
      <c r="B236" s="374"/>
      <c r="C236" s="10">
        <f t="shared" si="6"/>
        <v>614.32000000000005</v>
      </c>
      <c r="D236" s="10">
        <f t="shared" si="6"/>
        <v>557.38666666666666</v>
      </c>
      <c r="E236" s="10">
        <f t="shared" si="6"/>
        <v>401.42666666666668</v>
      </c>
      <c r="F236" s="10">
        <f t="shared" si="6"/>
        <v>286.25333333333333</v>
      </c>
      <c r="G236" s="10">
        <f t="shared" si="6"/>
        <v>224.56</v>
      </c>
    </row>
    <row r="237" spans="1:7" hidden="1" x14ac:dyDescent="0.15">
      <c r="A237" s="366">
        <v>26</v>
      </c>
      <c r="B237" s="374"/>
      <c r="C237" s="10">
        <f t="shared" si="6"/>
        <v>614.32000000000005</v>
      </c>
      <c r="D237" s="10">
        <f t="shared" si="6"/>
        <v>557.38666666666666</v>
      </c>
      <c r="E237" s="10">
        <f t="shared" si="6"/>
        <v>401.42666666666668</v>
      </c>
      <c r="F237" s="10">
        <f t="shared" si="6"/>
        <v>286.25333333333333</v>
      </c>
      <c r="G237" s="10">
        <f t="shared" si="6"/>
        <v>224.56</v>
      </c>
    </row>
    <row r="238" spans="1:7" hidden="1" x14ac:dyDescent="0.15">
      <c r="A238" s="366">
        <v>27</v>
      </c>
      <c r="B238" s="374"/>
      <c r="C238" s="10">
        <f t="shared" si="6"/>
        <v>614.32000000000005</v>
      </c>
      <c r="D238" s="10">
        <f t="shared" si="6"/>
        <v>557.38666666666666</v>
      </c>
      <c r="E238" s="10">
        <f t="shared" si="6"/>
        <v>401.42666666666668</v>
      </c>
      <c r="F238" s="10">
        <f t="shared" si="6"/>
        <v>286.25333333333333</v>
      </c>
      <c r="G238" s="10">
        <f t="shared" si="6"/>
        <v>224.56</v>
      </c>
    </row>
    <row r="239" spans="1:7" hidden="1" x14ac:dyDescent="0.15">
      <c r="A239" s="366">
        <v>28</v>
      </c>
      <c r="B239" s="374"/>
      <c r="C239" s="10">
        <f t="shared" si="6"/>
        <v>614.32000000000005</v>
      </c>
      <c r="D239" s="10">
        <f t="shared" si="6"/>
        <v>557.38666666666666</v>
      </c>
      <c r="E239" s="10">
        <f t="shared" si="6"/>
        <v>401.42666666666668</v>
      </c>
      <c r="F239" s="10">
        <f t="shared" si="6"/>
        <v>286.25333333333333</v>
      </c>
      <c r="G239" s="10">
        <f t="shared" si="6"/>
        <v>224.56</v>
      </c>
    </row>
    <row r="240" spans="1:7" hidden="1" x14ac:dyDescent="0.15">
      <c r="A240" s="366">
        <v>29</v>
      </c>
      <c r="B240" s="374"/>
      <c r="C240" s="10">
        <f t="shared" si="6"/>
        <v>614.32000000000005</v>
      </c>
      <c r="D240" s="10">
        <f t="shared" si="6"/>
        <v>557.38666666666666</v>
      </c>
      <c r="E240" s="10">
        <f t="shared" si="6"/>
        <v>401.42666666666668</v>
      </c>
      <c r="F240" s="10">
        <f t="shared" si="6"/>
        <v>286.25333333333333</v>
      </c>
      <c r="G240" s="10">
        <f t="shared" si="6"/>
        <v>224.56</v>
      </c>
    </row>
    <row r="241" spans="1:7" hidden="1" x14ac:dyDescent="0.15">
      <c r="A241" s="366">
        <v>30</v>
      </c>
      <c r="B241" s="374"/>
      <c r="C241" s="10">
        <f t="shared" si="6"/>
        <v>683.2</v>
      </c>
      <c r="D241" s="10">
        <f t="shared" si="6"/>
        <v>619.92000000000007</v>
      </c>
      <c r="E241" s="10">
        <f t="shared" si="6"/>
        <v>440.62666666666667</v>
      </c>
      <c r="F241" s="10">
        <f t="shared" si="6"/>
        <v>314.16000000000003</v>
      </c>
      <c r="G241" s="10">
        <f t="shared" si="6"/>
        <v>246.4</v>
      </c>
    </row>
    <row r="242" spans="1:7" hidden="1" x14ac:dyDescent="0.15">
      <c r="A242" s="366">
        <v>31</v>
      </c>
      <c r="B242" s="374"/>
      <c r="C242" s="10">
        <f t="shared" si="6"/>
        <v>683.2</v>
      </c>
      <c r="D242" s="10">
        <f t="shared" si="6"/>
        <v>619.92000000000007</v>
      </c>
      <c r="E242" s="10">
        <f t="shared" si="6"/>
        <v>440.62666666666667</v>
      </c>
      <c r="F242" s="10">
        <f t="shared" si="6"/>
        <v>314.16000000000003</v>
      </c>
      <c r="G242" s="10">
        <f t="shared" si="6"/>
        <v>246.4</v>
      </c>
    </row>
    <row r="243" spans="1:7" hidden="1" x14ac:dyDescent="0.15">
      <c r="A243" s="366">
        <v>32</v>
      </c>
      <c r="B243" s="374"/>
      <c r="C243" s="10">
        <f t="shared" si="6"/>
        <v>683.2</v>
      </c>
      <c r="D243" s="10">
        <f t="shared" si="6"/>
        <v>619.92000000000007</v>
      </c>
      <c r="E243" s="10">
        <f t="shared" si="6"/>
        <v>440.62666666666667</v>
      </c>
      <c r="F243" s="10">
        <f t="shared" si="6"/>
        <v>314.16000000000003</v>
      </c>
      <c r="G243" s="10">
        <f t="shared" si="6"/>
        <v>246.4</v>
      </c>
    </row>
    <row r="244" spans="1:7" hidden="1" x14ac:dyDescent="0.15">
      <c r="A244" s="366">
        <v>33</v>
      </c>
      <c r="B244" s="374"/>
      <c r="C244" s="10">
        <f t="shared" si="6"/>
        <v>683.2</v>
      </c>
      <c r="D244" s="10">
        <f t="shared" si="6"/>
        <v>619.92000000000007</v>
      </c>
      <c r="E244" s="10">
        <f t="shared" si="6"/>
        <v>440.62666666666667</v>
      </c>
      <c r="F244" s="10">
        <f t="shared" si="6"/>
        <v>314.16000000000003</v>
      </c>
      <c r="G244" s="10">
        <f t="shared" si="6"/>
        <v>246.4</v>
      </c>
    </row>
    <row r="245" spans="1:7" hidden="1" x14ac:dyDescent="0.15">
      <c r="A245" s="366">
        <v>34</v>
      </c>
      <c r="B245" s="374"/>
      <c r="C245" s="10">
        <f t="shared" ref="C245:G260" si="7">+C171*$K$2</f>
        <v>683.2</v>
      </c>
      <c r="D245" s="10">
        <f t="shared" si="7"/>
        <v>619.92000000000007</v>
      </c>
      <c r="E245" s="10">
        <f t="shared" si="7"/>
        <v>440.62666666666667</v>
      </c>
      <c r="F245" s="10">
        <f t="shared" si="7"/>
        <v>314.16000000000003</v>
      </c>
      <c r="G245" s="10">
        <f t="shared" si="7"/>
        <v>246.4</v>
      </c>
    </row>
    <row r="246" spans="1:7" hidden="1" x14ac:dyDescent="0.15">
      <c r="A246" s="366">
        <v>35</v>
      </c>
      <c r="B246" s="374"/>
      <c r="C246" s="10">
        <f t="shared" si="7"/>
        <v>762.53333333333342</v>
      </c>
      <c r="D246" s="10">
        <f t="shared" si="7"/>
        <v>692.16000000000008</v>
      </c>
      <c r="E246" s="10">
        <f t="shared" si="7"/>
        <v>486.92</v>
      </c>
      <c r="F246" s="10">
        <f t="shared" si="7"/>
        <v>347.29333333333335</v>
      </c>
      <c r="G246" s="10">
        <f t="shared" si="7"/>
        <v>272.44</v>
      </c>
    </row>
    <row r="247" spans="1:7" hidden="1" x14ac:dyDescent="0.15">
      <c r="A247" s="366">
        <v>36</v>
      </c>
      <c r="B247" s="374"/>
      <c r="C247" s="10">
        <f t="shared" si="7"/>
        <v>762.53333333333342</v>
      </c>
      <c r="D247" s="10">
        <f t="shared" si="7"/>
        <v>692.16000000000008</v>
      </c>
      <c r="E247" s="10">
        <f t="shared" si="7"/>
        <v>486.92</v>
      </c>
      <c r="F247" s="10">
        <f t="shared" si="7"/>
        <v>347.29333333333335</v>
      </c>
      <c r="G247" s="10">
        <f t="shared" si="7"/>
        <v>272.44</v>
      </c>
    </row>
    <row r="248" spans="1:7" hidden="1" x14ac:dyDescent="0.15">
      <c r="A248" s="366">
        <v>37</v>
      </c>
      <c r="B248" s="374"/>
      <c r="C248" s="10">
        <f t="shared" si="7"/>
        <v>762.53333333333342</v>
      </c>
      <c r="D248" s="10">
        <f t="shared" si="7"/>
        <v>692.16000000000008</v>
      </c>
      <c r="E248" s="10">
        <f t="shared" si="7"/>
        <v>486.92</v>
      </c>
      <c r="F248" s="10">
        <f t="shared" si="7"/>
        <v>347.29333333333335</v>
      </c>
      <c r="G248" s="10">
        <f t="shared" si="7"/>
        <v>272.44</v>
      </c>
    </row>
    <row r="249" spans="1:7" hidden="1" x14ac:dyDescent="0.15">
      <c r="A249" s="366">
        <v>38</v>
      </c>
      <c r="B249" s="374"/>
      <c r="C249" s="10">
        <f t="shared" si="7"/>
        <v>762.53333333333342</v>
      </c>
      <c r="D249" s="10">
        <f t="shared" si="7"/>
        <v>692.16000000000008</v>
      </c>
      <c r="E249" s="10">
        <f t="shared" si="7"/>
        <v>486.92</v>
      </c>
      <c r="F249" s="10">
        <f t="shared" si="7"/>
        <v>347.29333333333335</v>
      </c>
      <c r="G249" s="10">
        <f t="shared" si="7"/>
        <v>272.44</v>
      </c>
    </row>
    <row r="250" spans="1:7" hidden="1" x14ac:dyDescent="0.15">
      <c r="A250" s="366">
        <v>39</v>
      </c>
      <c r="B250" s="374"/>
      <c r="C250" s="10">
        <f t="shared" si="7"/>
        <v>762.53333333333342</v>
      </c>
      <c r="D250" s="10">
        <f t="shared" si="7"/>
        <v>692.16000000000008</v>
      </c>
      <c r="E250" s="10">
        <f t="shared" si="7"/>
        <v>486.92</v>
      </c>
      <c r="F250" s="10">
        <f t="shared" si="7"/>
        <v>347.29333333333335</v>
      </c>
      <c r="G250" s="10">
        <f t="shared" si="7"/>
        <v>272.44</v>
      </c>
    </row>
    <row r="251" spans="1:7" hidden="1" x14ac:dyDescent="0.15">
      <c r="A251" s="366">
        <v>40</v>
      </c>
      <c r="B251" s="374"/>
      <c r="C251" s="10">
        <f t="shared" si="7"/>
        <v>854.28000000000009</v>
      </c>
      <c r="D251" s="10">
        <f t="shared" si="7"/>
        <v>775.13333333333333</v>
      </c>
      <c r="E251" s="10">
        <f t="shared" si="7"/>
        <v>541.42666666666673</v>
      </c>
      <c r="F251" s="10">
        <f t="shared" si="7"/>
        <v>385.93333333333334</v>
      </c>
      <c r="G251" s="10">
        <f t="shared" si="7"/>
        <v>302.77333333333337</v>
      </c>
    </row>
    <row r="252" spans="1:7" hidden="1" x14ac:dyDescent="0.15">
      <c r="A252" s="366">
        <v>41</v>
      </c>
      <c r="B252" s="374"/>
      <c r="C252" s="10">
        <f t="shared" si="7"/>
        <v>854.28000000000009</v>
      </c>
      <c r="D252" s="10">
        <f t="shared" si="7"/>
        <v>775.13333333333333</v>
      </c>
      <c r="E252" s="10">
        <f t="shared" si="7"/>
        <v>541.42666666666673</v>
      </c>
      <c r="F252" s="10">
        <f t="shared" si="7"/>
        <v>385.93333333333334</v>
      </c>
      <c r="G252" s="10">
        <f t="shared" si="7"/>
        <v>302.77333333333337</v>
      </c>
    </row>
    <row r="253" spans="1:7" hidden="1" x14ac:dyDescent="0.15">
      <c r="A253" s="366">
        <v>42</v>
      </c>
      <c r="B253" s="374"/>
      <c r="C253" s="10">
        <f t="shared" si="7"/>
        <v>854.28000000000009</v>
      </c>
      <c r="D253" s="10">
        <f t="shared" si="7"/>
        <v>775.13333333333333</v>
      </c>
      <c r="E253" s="10">
        <f t="shared" si="7"/>
        <v>541.42666666666673</v>
      </c>
      <c r="F253" s="10">
        <f t="shared" si="7"/>
        <v>385.93333333333334</v>
      </c>
      <c r="G253" s="10">
        <f t="shared" si="7"/>
        <v>302.77333333333337</v>
      </c>
    </row>
    <row r="254" spans="1:7" hidden="1" x14ac:dyDescent="0.15">
      <c r="A254" s="366">
        <v>43</v>
      </c>
      <c r="B254" s="374"/>
      <c r="C254" s="10">
        <f t="shared" si="7"/>
        <v>854.28000000000009</v>
      </c>
      <c r="D254" s="10">
        <f t="shared" si="7"/>
        <v>775.13333333333333</v>
      </c>
      <c r="E254" s="10">
        <f t="shared" si="7"/>
        <v>541.42666666666673</v>
      </c>
      <c r="F254" s="10">
        <f t="shared" si="7"/>
        <v>385.93333333333334</v>
      </c>
      <c r="G254" s="10">
        <f t="shared" si="7"/>
        <v>302.77333333333337</v>
      </c>
    </row>
    <row r="255" spans="1:7" hidden="1" x14ac:dyDescent="0.15">
      <c r="A255" s="366">
        <v>44</v>
      </c>
      <c r="B255" s="374"/>
      <c r="C255" s="10">
        <f t="shared" si="7"/>
        <v>854.28000000000009</v>
      </c>
      <c r="D255" s="10">
        <f t="shared" si="7"/>
        <v>775.13333333333333</v>
      </c>
      <c r="E255" s="10">
        <f t="shared" si="7"/>
        <v>541.42666666666673</v>
      </c>
      <c r="F255" s="10">
        <f t="shared" si="7"/>
        <v>385.93333333333334</v>
      </c>
      <c r="G255" s="10">
        <f t="shared" si="7"/>
        <v>302.77333333333337</v>
      </c>
    </row>
    <row r="256" spans="1:7" hidden="1" x14ac:dyDescent="0.15">
      <c r="A256" s="366">
        <v>45</v>
      </c>
      <c r="B256" s="374"/>
      <c r="C256" s="10">
        <f t="shared" si="7"/>
        <v>955.92000000000007</v>
      </c>
      <c r="D256" s="10">
        <f t="shared" si="7"/>
        <v>867.62666666666667</v>
      </c>
      <c r="E256" s="10">
        <f t="shared" si="7"/>
        <v>602.56000000000006</v>
      </c>
      <c r="F256" s="10">
        <f t="shared" si="7"/>
        <v>429.52000000000004</v>
      </c>
      <c r="G256" s="10">
        <f t="shared" si="7"/>
        <v>336.93333333333334</v>
      </c>
    </row>
    <row r="257" spans="1:7" hidden="1" x14ac:dyDescent="0.15">
      <c r="A257" s="366">
        <v>46</v>
      </c>
      <c r="B257" s="374"/>
      <c r="C257" s="10">
        <f t="shared" si="7"/>
        <v>955.92000000000007</v>
      </c>
      <c r="D257" s="10">
        <f t="shared" si="7"/>
        <v>867.62666666666667</v>
      </c>
      <c r="E257" s="10">
        <f t="shared" si="7"/>
        <v>602.56000000000006</v>
      </c>
      <c r="F257" s="10">
        <f t="shared" si="7"/>
        <v>429.52000000000004</v>
      </c>
      <c r="G257" s="10">
        <f t="shared" si="7"/>
        <v>336.93333333333334</v>
      </c>
    </row>
    <row r="258" spans="1:7" hidden="1" x14ac:dyDescent="0.15">
      <c r="A258" s="366">
        <v>47</v>
      </c>
      <c r="B258" s="374"/>
      <c r="C258" s="10">
        <f t="shared" si="7"/>
        <v>955.92000000000007</v>
      </c>
      <c r="D258" s="10">
        <f t="shared" si="7"/>
        <v>867.62666666666667</v>
      </c>
      <c r="E258" s="10">
        <f t="shared" si="7"/>
        <v>602.56000000000006</v>
      </c>
      <c r="F258" s="10">
        <f t="shared" si="7"/>
        <v>429.52000000000004</v>
      </c>
      <c r="G258" s="10">
        <f t="shared" si="7"/>
        <v>336.93333333333334</v>
      </c>
    </row>
    <row r="259" spans="1:7" hidden="1" x14ac:dyDescent="0.15">
      <c r="A259" s="366">
        <v>48</v>
      </c>
      <c r="B259" s="374"/>
      <c r="C259" s="10">
        <f t="shared" si="7"/>
        <v>955.92000000000007</v>
      </c>
      <c r="D259" s="10">
        <f t="shared" si="7"/>
        <v>867.62666666666667</v>
      </c>
      <c r="E259" s="10">
        <f t="shared" si="7"/>
        <v>602.56000000000006</v>
      </c>
      <c r="F259" s="10">
        <f t="shared" si="7"/>
        <v>429.52000000000004</v>
      </c>
      <c r="G259" s="10">
        <f t="shared" si="7"/>
        <v>336.93333333333334</v>
      </c>
    </row>
    <row r="260" spans="1:7" hidden="1" x14ac:dyDescent="0.15">
      <c r="A260" s="366">
        <v>49</v>
      </c>
      <c r="B260" s="374"/>
      <c r="C260" s="10">
        <f t="shared" si="7"/>
        <v>955.92000000000007</v>
      </c>
      <c r="D260" s="10">
        <f t="shared" si="7"/>
        <v>867.62666666666667</v>
      </c>
      <c r="E260" s="10">
        <f t="shared" si="7"/>
        <v>602.56000000000006</v>
      </c>
      <c r="F260" s="10">
        <f t="shared" si="7"/>
        <v>429.52000000000004</v>
      </c>
      <c r="G260" s="10">
        <f t="shared" si="7"/>
        <v>336.93333333333334</v>
      </c>
    </row>
    <row r="261" spans="1:7" hidden="1" x14ac:dyDescent="0.15">
      <c r="A261" s="366">
        <v>50</v>
      </c>
      <c r="B261" s="374"/>
      <c r="C261" s="10">
        <f t="shared" ref="C261:G276" si="8">+C187*$K$2</f>
        <v>1070.5333333333333</v>
      </c>
      <c r="D261" s="10">
        <f t="shared" si="8"/>
        <v>971.88</v>
      </c>
      <c r="E261" s="10">
        <f t="shared" si="8"/>
        <v>672.18666666666672</v>
      </c>
      <c r="F261" s="10">
        <f t="shared" si="8"/>
        <v>479.17333333333335</v>
      </c>
      <c r="G261" s="10">
        <f t="shared" si="8"/>
        <v>375.94666666666666</v>
      </c>
    </row>
    <row r="262" spans="1:7" hidden="1" x14ac:dyDescent="0.15">
      <c r="A262" s="366">
        <v>51</v>
      </c>
      <c r="B262" s="374"/>
      <c r="C262" s="10">
        <f t="shared" si="8"/>
        <v>1070.5333333333333</v>
      </c>
      <c r="D262" s="10">
        <f t="shared" si="8"/>
        <v>971.88</v>
      </c>
      <c r="E262" s="10">
        <f t="shared" si="8"/>
        <v>672.18666666666672</v>
      </c>
      <c r="F262" s="10">
        <f t="shared" si="8"/>
        <v>479.17333333333335</v>
      </c>
      <c r="G262" s="10">
        <f t="shared" si="8"/>
        <v>375.94666666666666</v>
      </c>
    </row>
    <row r="263" spans="1:7" hidden="1" x14ac:dyDescent="0.15">
      <c r="A263" s="366">
        <v>52</v>
      </c>
      <c r="B263" s="374"/>
      <c r="C263" s="10">
        <f t="shared" si="8"/>
        <v>1070.5333333333333</v>
      </c>
      <c r="D263" s="10">
        <f t="shared" si="8"/>
        <v>971.88</v>
      </c>
      <c r="E263" s="10">
        <f t="shared" si="8"/>
        <v>672.18666666666672</v>
      </c>
      <c r="F263" s="10">
        <f t="shared" si="8"/>
        <v>479.17333333333335</v>
      </c>
      <c r="G263" s="10">
        <f t="shared" si="8"/>
        <v>375.94666666666666</v>
      </c>
    </row>
    <row r="264" spans="1:7" hidden="1" x14ac:dyDescent="0.15">
      <c r="A264" s="366">
        <v>53</v>
      </c>
      <c r="B264" s="374"/>
      <c r="C264" s="10">
        <f t="shared" si="8"/>
        <v>1070.5333333333333</v>
      </c>
      <c r="D264" s="10">
        <f t="shared" si="8"/>
        <v>971.88</v>
      </c>
      <c r="E264" s="10">
        <f t="shared" si="8"/>
        <v>672.18666666666672</v>
      </c>
      <c r="F264" s="10">
        <f t="shared" si="8"/>
        <v>479.17333333333335</v>
      </c>
      <c r="G264" s="10">
        <f t="shared" si="8"/>
        <v>375.94666666666666</v>
      </c>
    </row>
    <row r="265" spans="1:7" hidden="1" x14ac:dyDescent="0.15">
      <c r="A265" s="366">
        <v>54</v>
      </c>
      <c r="B265" s="374"/>
      <c r="C265" s="10">
        <f t="shared" si="8"/>
        <v>1070.5333333333333</v>
      </c>
      <c r="D265" s="10">
        <f t="shared" si="8"/>
        <v>971.88</v>
      </c>
      <c r="E265" s="10">
        <f t="shared" si="8"/>
        <v>672.18666666666672</v>
      </c>
      <c r="F265" s="10">
        <f t="shared" si="8"/>
        <v>479.17333333333335</v>
      </c>
      <c r="G265" s="10">
        <f t="shared" si="8"/>
        <v>375.94666666666666</v>
      </c>
    </row>
    <row r="266" spans="1:7" hidden="1" x14ac:dyDescent="0.15">
      <c r="A266" s="366">
        <v>55</v>
      </c>
      <c r="B266" s="374"/>
      <c r="C266" s="10">
        <f t="shared" si="8"/>
        <v>1197.1866666666667</v>
      </c>
      <c r="D266" s="10">
        <f t="shared" si="8"/>
        <v>1086.1200000000001</v>
      </c>
      <c r="E266" s="10">
        <f t="shared" si="8"/>
        <v>749.56000000000006</v>
      </c>
      <c r="F266" s="10">
        <f t="shared" si="8"/>
        <v>534.14666666666665</v>
      </c>
      <c r="G266" s="10">
        <f t="shared" si="8"/>
        <v>419.16</v>
      </c>
    </row>
    <row r="267" spans="1:7" hidden="1" x14ac:dyDescent="0.15">
      <c r="A267" s="366">
        <v>56</v>
      </c>
      <c r="B267" s="374"/>
      <c r="C267" s="10">
        <f t="shared" si="8"/>
        <v>1197.1866666666667</v>
      </c>
      <c r="D267" s="10">
        <f t="shared" si="8"/>
        <v>1086.1200000000001</v>
      </c>
      <c r="E267" s="10">
        <f t="shared" si="8"/>
        <v>749.56000000000006</v>
      </c>
      <c r="F267" s="10">
        <f t="shared" si="8"/>
        <v>534.14666666666665</v>
      </c>
      <c r="G267" s="10">
        <f t="shared" si="8"/>
        <v>419.16</v>
      </c>
    </row>
    <row r="268" spans="1:7" hidden="1" x14ac:dyDescent="0.15">
      <c r="A268" s="366">
        <v>57</v>
      </c>
      <c r="B268" s="374"/>
      <c r="C268" s="10">
        <f t="shared" si="8"/>
        <v>1197.1866666666667</v>
      </c>
      <c r="D268" s="10">
        <f t="shared" si="8"/>
        <v>1086.1200000000001</v>
      </c>
      <c r="E268" s="10">
        <f t="shared" si="8"/>
        <v>749.56000000000006</v>
      </c>
      <c r="F268" s="10">
        <f t="shared" si="8"/>
        <v>534.14666666666665</v>
      </c>
      <c r="G268" s="10">
        <f t="shared" si="8"/>
        <v>419.16</v>
      </c>
    </row>
    <row r="269" spans="1:7" hidden="1" x14ac:dyDescent="0.15">
      <c r="A269" s="366">
        <v>58</v>
      </c>
      <c r="B269" s="374"/>
      <c r="C269" s="10">
        <f t="shared" si="8"/>
        <v>1197.1866666666667</v>
      </c>
      <c r="D269" s="10">
        <f t="shared" si="8"/>
        <v>1086.1200000000001</v>
      </c>
      <c r="E269" s="10">
        <f t="shared" si="8"/>
        <v>749.56000000000006</v>
      </c>
      <c r="F269" s="10">
        <f t="shared" si="8"/>
        <v>534.14666666666665</v>
      </c>
      <c r="G269" s="10">
        <f t="shared" si="8"/>
        <v>419.16</v>
      </c>
    </row>
    <row r="270" spans="1:7" hidden="1" x14ac:dyDescent="0.15">
      <c r="A270" s="366">
        <v>59</v>
      </c>
      <c r="B270" s="374"/>
      <c r="C270" s="10">
        <f t="shared" si="8"/>
        <v>1197.1866666666667</v>
      </c>
      <c r="D270" s="10">
        <f t="shared" si="8"/>
        <v>1086.1200000000001</v>
      </c>
      <c r="E270" s="10">
        <f t="shared" si="8"/>
        <v>749.56000000000006</v>
      </c>
      <c r="F270" s="10">
        <f t="shared" si="8"/>
        <v>534.14666666666665</v>
      </c>
      <c r="G270" s="10">
        <f t="shared" si="8"/>
        <v>419.16</v>
      </c>
    </row>
    <row r="271" spans="1:7" hidden="1" x14ac:dyDescent="0.15">
      <c r="A271" s="366">
        <v>60</v>
      </c>
      <c r="B271" s="374"/>
      <c r="C271" s="10">
        <f t="shared" si="8"/>
        <v>1280.9066666666668</v>
      </c>
      <c r="D271" s="10">
        <f t="shared" si="8"/>
        <v>1162.56</v>
      </c>
      <c r="E271" s="10">
        <f t="shared" si="8"/>
        <v>801.26666666666665</v>
      </c>
      <c r="F271" s="10">
        <f t="shared" si="8"/>
        <v>571.20000000000005</v>
      </c>
      <c r="G271" s="10">
        <f t="shared" si="8"/>
        <v>448.09333333333336</v>
      </c>
    </row>
    <row r="272" spans="1:7" hidden="1" x14ac:dyDescent="0.15">
      <c r="A272" s="366">
        <v>61</v>
      </c>
      <c r="B272" s="374"/>
      <c r="C272" s="10">
        <f t="shared" si="8"/>
        <v>1427.3466666666668</v>
      </c>
      <c r="D272" s="10">
        <f t="shared" si="8"/>
        <v>1295.56</v>
      </c>
      <c r="E272" s="10">
        <f t="shared" si="8"/>
        <v>891.80000000000007</v>
      </c>
      <c r="F272" s="10">
        <f t="shared" si="8"/>
        <v>635.78666666666675</v>
      </c>
      <c r="G272" s="10">
        <f t="shared" si="8"/>
        <v>498.68</v>
      </c>
    </row>
    <row r="273" spans="1:7" hidden="1" x14ac:dyDescent="0.15">
      <c r="A273" s="366">
        <v>62</v>
      </c>
      <c r="B273" s="374"/>
      <c r="C273" s="10">
        <f t="shared" si="8"/>
        <v>1585.92</v>
      </c>
      <c r="D273" s="10">
        <f t="shared" si="8"/>
        <v>1439.3866666666668</v>
      </c>
      <c r="E273" s="10">
        <f t="shared" si="8"/>
        <v>990.45333333333338</v>
      </c>
      <c r="F273" s="10">
        <f t="shared" si="8"/>
        <v>705.78666666666675</v>
      </c>
      <c r="G273" s="10">
        <f t="shared" si="8"/>
        <v>553.65333333333331</v>
      </c>
    </row>
    <row r="274" spans="1:7" hidden="1" x14ac:dyDescent="0.15">
      <c r="A274" s="366">
        <v>63</v>
      </c>
      <c r="B274" s="374"/>
      <c r="C274" s="10">
        <f t="shared" si="8"/>
        <v>1756.2533333333333</v>
      </c>
      <c r="D274" s="10">
        <f t="shared" si="8"/>
        <v>1593.9466666666667</v>
      </c>
      <c r="E274" s="10">
        <f t="shared" si="8"/>
        <v>1096.9466666666667</v>
      </c>
      <c r="F274" s="10">
        <f t="shared" si="8"/>
        <v>781.66666666666674</v>
      </c>
      <c r="G274" s="10">
        <f t="shared" si="8"/>
        <v>613.20000000000005</v>
      </c>
    </row>
    <row r="275" spans="1:7" hidden="1" x14ac:dyDescent="0.15">
      <c r="A275" s="366">
        <v>64</v>
      </c>
      <c r="B275" s="374"/>
      <c r="C275" s="10">
        <f t="shared" si="8"/>
        <v>1938.72</v>
      </c>
      <c r="D275" s="10">
        <f t="shared" si="8"/>
        <v>1759.52</v>
      </c>
      <c r="E275" s="10">
        <f t="shared" si="8"/>
        <v>1211.1866666666667</v>
      </c>
      <c r="F275" s="10">
        <f t="shared" si="8"/>
        <v>863.0533333333334</v>
      </c>
      <c r="G275" s="10">
        <f t="shared" si="8"/>
        <v>677.13333333333333</v>
      </c>
    </row>
    <row r="276" spans="1:7" hidden="1" x14ac:dyDescent="0.15">
      <c r="A276" s="366">
        <v>65</v>
      </c>
      <c r="B276" s="374"/>
      <c r="C276" s="10">
        <f t="shared" si="8"/>
        <v>2132.8533333333335</v>
      </c>
      <c r="D276" s="10">
        <f t="shared" si="8"/>
        <v>1935.64</v>
      </c>
      <c r="E276" s="10">
        <f t="shared" si="8"/>
        <v>1333.5466666666666</v>
      </c>
      <c r="F276" s="10">
        <f t="shared" si="8"/>
        <v>950.32</v>
      </c>
      <c r="G276" s="10">
        <f t="shared" si="8"/>
        <v>745.73333333333335</v>
      </c>
    </row>
    <row r="277" spans="1:7" hidden="1" x14ac:dyDescent="0.15">
      <c r="A277" s="366">
        <v>66</v>
      </c>
      <c r="B277" s="374"/>
      <c r="C277" s="10">
        <f t="shared" ref="C277:G292" si="9">+C203*$K$2</f>
        <v>2339.12</v>
      </c>
      <c r="D277" s="10">
        <f t="shared" si="9"/>
        <v>2123.0533333333333</v>
      </c>
      <c r="E277" s="10">
        <f t="shared" si="9"/>
        <v>1463.4666666666667</v>
      </c>
      <c r="F277" s="10">
        <f t="shared" si="9"/>
        <v>1043.0933333333335</v>
      </c>
      <c r="G277" s="10">
        <f t="shared" si="9"/>
        <v>818.44</v>
      </c>
    </row>
    <row r="278" spans="1:7" hidden="1" x14ac:dyDescent="0.15">
      <c r="A278" s="366">
        <v>67</v>
      </c>
      <c r="B278" s="374"/>
      <c r="C278" s="10">
        <f t="shared" si="9"/>
        <v>2557.4266666666667</v>
      </c>
      <c r="D278" s="10">
        <f t="shared" si="9"/>
        <v>2320.92</v>
      </c>
      <c r="E278" s="10">
        <f t="shared" si="9"/>
        <v>1601.6000000000001</v>
      </c>
      <c r="F278" s="10">
        <f t="shared" si="9"/>
        <v>1141.3733333333334</v>
      </c>
      <c r="G278" s="10">
        <f t="shared" si="9"/>
        <v>895.44</v>
      </c>
    </row>
    <row r="279" spans="1:7" hidden="1" x14ac:dyDescent="0.15">
      <c r="A279" s="366">
        <v>68</v>
      </c>
      <c r="B279" s="374"/>
      <c r="C279" s="10">
        <f t="shared" si="9"/>
        <v>2787.6800000000003</v>
      </c>
      <c r="D279" s="10">
        <f t="shared" si="9"/>
        <v>2529.9866666666667</v>
      </c>
      <c r="E279" s="10">
        <f t="shared" si="9"/>
        <v>1747.6666666666667</v>
      </c>
      <c r="F279" s="10">
        <f t="shared" si="9"/>
        <v>1245.5333333333333</v>
      </c>
      <c r="G279" s="10">
        <f t="shared" si="9"/>
        <v>977.10666666666668</v>
      </c>
    </row>
    <row r="280" spans="1:7" hidden="1" x14ac:dyDescent="0.15">
      <c r="A280" s="366">
        <v>69</v>
      </c>
      <c r="B280" s="374"/>
      <c r="C280" s="10">
        <f t="shared" si="9"/>
        <v>3029.9733333333334</v>
      </c>
      <c r="D280" s="10">
        <f t="shared" si="9"/>
        <v>2749.6</v>
      </c>
      <c r="E280" s="10">
        <f t="shared" si="9"/>
        <v>1901.2933333333335</v>
      </c>
      <c r="F280" s="10">
        <f t="shared" si="9"/>
        <v>1354.92</v>
      </c>
      <c r="G280" s="10">
        <f t="shared" si="9"/>
        <v>1062.9733333333334</v>
      </c>
    </row>
    <row r="281" spans="1:7" hidden="1" x14ac:dyDescent="0.15">
      <c r="A281" s="366">
        <v>70</v>
      </c>
      <c r="B281" s="374"/>
      <c r="C281" s="10">
        <f t="shared" si="9"/>
        <v>3283.9333333333334</v>
      </c>
      <c r="D281" s="10">
        <f t="shared" si="9"/>
        <v>2980.32</v>
      </c>
      <c r="E281" s="10">
        <f t="shared" si="9"/>
        <v>2063.1333333333332</v>
      </c>
      <c r="F281" s="10">
        <f t="shared" si="9"/>
        <v>1470.1866666666667</v>
      </c>
      <c r="G281" s="10">
        <f t="shared" si="9"/>
        <v>1153.3200000000002</v>
      </c>
    </row>
    <row r="282" spans="1:7" hidden="1" x14ac:dyDescent="0.15">
      <c r="A282" s="366">
        <v>71</v>
      </c>
      <c r="B282" s="374"/>
      <c r="C282" s="10">
        <f t="shared" si="9"/>
        <v>3550.0266666666666</v>
      </c>
      <c r="D282" s="10">
        <f t="shared" si="9"/>
        <v>3221.6800000000003</v>
      </c>
      <c r="E282" s="10">
        <f t="shared" si="9"/>
        <v>2232.7200000000003</v>
      </c>
      <c r="F282" s="10">
        <f t="shared" si="9"/>
        <v>1591.1466666666668</v>
      </c>
      <c r="G282" s="10">
        <f t="shared" si="9"/>
        <v>1248.3333333333335</v>
      </c>
    </row>
    <row r="283" spans="1:7" hidden="1" x14ac:dyDescent="0.15">
      <c r="A283" s="366">
        <v>72</v>
      </c>
      <c r="B283" s="374"/>
      <c r="C283" s="10">
        <f t="shared" si="9"/>
        <v>3828.1600000000003</v>
      </c>
      <c r="D283" s="10">
        <f t="shared" si="9"/>
        <v>3474.146666666667</v>
      </c>
      <c r="E283" s="10">
        <f t="shared" si="9"/>
        <v>2410.4266666666667</v>
      </c>
      <c r="F283" s="10">
        <f t="shared" si="9"/>
        <v>1717.8000000000002</v>
      </c>
      <c r="G283" s="10">
        <f t="shared" si="9"/>
        <v>1347.7333333333333</v>
      </c>
    </row>
    <row r="284" spans="1:7" hidden="1" x14ac:dyDescent="0.15">
      <c r="A284" s="366">
        <v>73</v>
      </c>
      <c r="B284" s="374"/>
      <c r="C284" s="10">
        <f t="shared" si="9"/>
        <v>4118.0533333333333</v>
      </c>
      <c r="D284" s="10">
        <f t="shared" si="9"/>
        <v>3737.3466666666668</v>
      </c>
      <c r="E284" s="10">
        <f t="shared" si="9"/>
        <v>2595.88</v>
      </c>
      <c r="F284" s="10">
        <f t="shared" si="9"/>
        <v>1849.96</v>
      </c>
      <c r="G284" s="10">
        <f t="shared" si="9"/>
        <v>1451.3333333333335</v>
      </c>
    </row>
    <row r="285" spans="1:7" hidden="1" x14ac:dyDescent="0.15">
      <c r="A285" s="366">
        <v>74</v>
      </c>
      <c r="B285" s="374"/>
      <c r="C285" s="10">
        <f t="shared" si="9"/>
        <v>4420.1733333333332</v>
      </c>
      <c r="D285" s="10">
        <f t="shared" si="9"/>
        <v>4011.3733333333334</v>
      </c>
      <c r="E285" s="10">
        <f t="shared" si="9"/>
        <v>2789.1733333333336</v>
      </c>
      <c r="F285" s="10">
        <f t="shared" si="9"/>
        <v>1987.72</v>
      </c>
      <c r="G285" s="10">
        <f t="shared" si="9"/>
        <v>1559.4133333333334</v>
      </c>
    </row>
    <row r="286" spans="1:7" hidden="1" x14ac:dyDescent="0.15">
      <c r="A286" s="366">
        <v>75</v>
      </c>
      <c r="B286" s="374"/>
      <c r="C286" s="10">
        <f t="shared" si="9"/>
        <v>4733.8666666666668</v>
      </c>
      <c r="D286" s="10">
        <f t="shared" si="9"/>
        <v>4295.9466666666667</v>
      </c>
      <c r="E286" s="10">
        <f t="shared" si="9"/>
        <v>2990.4933333333333</v>
      </c>
      <c r="F286" s="10">
        <f t="shared" si="9"/>
        <v>2131.1733333333336</v>
      </c>
      <c r="G286" s="10">
        <f t="shared" si="9"/>
        <v>1671.88</v>
      </c>
    </row>
    <row r="287" spans="1:7" hidden="1" x14ac:dyDescent="0.15">
      <c r="A287" s="366">
        <v>76</v>
      </c>
      <c r="B287" s="374"/>
      <c r="C287" s="10">
        <f t="shared" si="9"/>
        <v>4733.8666666666668</v>
      </c>
      <c r="D287" s="10">
        <f t="shared" si="9"/>
        <v>4295.9466666666667</v>
      </c>
      <c r="E287" s="10">
        <f t="shared" si="9"/>
        <v>2990.4933333333333</v>
      </c>
      <c r="F287" s="10">
        <f t="shared" si="9"/>
        <v>2131.1733333333336</v>
      </c>
      <c r="G287" s="10">
        <f t="shared" si="9"/>
        <v>1671.88</v>
      </c>
    </row>
    <row r="288" spans="1:7" hidden="1" x14ac:dyDescent="0.15">
      <c r="A288" s="366">
        <v>77</v>
      </c>
      <c r="B288" s="374"/>
      <c r="C288" s="10">
        <f t="shared" si="9"/>
        <v>4733.8666666666668</v>
      </c>
      <c r="D288" s="10">
        <f t="shared" si="9"/>
        <v>4295.9466666666667</v>
      </c>
      <c r="E288" s="10">
        <f t="shared" si="9"/>
        <v>2990.4933333333333</v>
      </c>
      <c r="F288" s="10">
        <f t="shared" si="9"/>
        <v>2131.1733333333336</v>
      </c>
      <c r="G288" s="10">
        <f t="shared" si="9"/>
        <v>1671.88</v>
      </c>
    </row>
    <row r="289" spans="1:7" hidden="1" x14ac:dyDescent="0.15">
      <c r="A289" s="366">
        <v>78</v>
      </c>
      <c r="B289" s="374"/>
      <c r="C289" s="10">
        <f t="shared" si="9"/>
        <v>4733.8666666666668</v>
      </c>
      <c r="D289" s="10">
        <f t="shared" si="9"/>
        <v>4295.9466666666667</v>
      </c>
      <c r="E289" s="10">
        <f t="shared" si="9"/>
        <v>2990.4933333333333</v>
      </c>
      <c r="F289" s="10">
        <f t="shared" si="9"/>
        <v>2131.1733333333336</v>
      </c>
      <c r="G289" s="10">
        <f t="shared" si="9"/>
        <v>1671.88</v>
      </c>
    </row>
    <row r="290" spans="1:7" hidden="1" x14ac:dyDescent="0.15">
      <c r="A290" s="366">
        <v>79</v>
      </c>
      <c r="B290" s="374"/>
      <c r="C290" s="10">
        <f t="shared" si="9"/>
        <v>4733.8666666666668</v>
      </c>
      <c r="D290" s="10">
        <f t="shared" si="9"/>
        <v>4295.9466666666667</v>
      </c>
      <c r="E290" s="10">
        <f t="shared" si="9"/>
        <v>2990.4933333333333</v>
      </c>
      <c r="F290" s="10">
        <f t="shared" si="9"/>
        <v>2131.1733333333336</v>
      </c>
      <c r="G290" s="10">
        <f t="shared" si="9"/>
        <v>1671.88</v>
      </c>
    </row>
    <row r="291" spans="1:7" hidden="1" x14ac:dyDescent="0.15">
      <c r="A291" s="366">
        <v>80</v>
      </c>
      <c r="B291" s="374"/>
      <c r="C291" s="10">
        <f t="shared" si="9"/>
        <v>4733.8666666666668</v>
      </c>
      <c r="D291" s="10">
        <f t="shared" si="9"/>
        <v>4295.9466666666667</v>
      </c>
      <c r="E291" s="10">
        <f t="shared" si="9"/>
        <v>2990.4933333333333</v>
      </c>
      <c r="F291" s="10">
        <f t="shared" si="9"/>
        <v>2131.1733333333336</v>
      </c>
      <c r="G291" s="10">
        <f t="shared" si="9"/>
        <v>1671.88</v>
      </c>
    </row>
    <row r="292" spans="1:7" hidden="1" x14ac:dyDescent="0.15">
      <c r="A292" s="366">
        <v>81</v>
      </c>
      <c r="B292" s="374"/>
      <c r="C292" s="10">
        <f t="shared" si="9"/>
        <v>4733.8666666666668</v>
      </c>
      <c r="D292" s="10">
        <f t="shared" si="9"/>
        <v>4295.9466666666667</v>
      </c>
      <c r="E292" s="10">
        <f t="shared" si="9"/>
        <v>2990.4933333333333</v>
      </c>
      <c r="F292" s="10">
        <f t="shared" si="9"/>
        <v>2131.1733333333336</v>
      </c>
      <c r="G292" s="10">
        <f t="shared" si="9"/>
        <v>1671.88</v>
      </c>
    </row>
    <row r="293" spans="1:7" hidden="1" x14ac:dyDescent="0.15">
      <c r="A293" s="366">
        <v>82</v>
      </c>
      <c r="B293" s="374"/>
      <c r="C293" s="10">
        <f t="shared" ref="C293:G298" si="10">+C219*$K$2</f>
        <v>4733.8666666666668</v>
      </c>
      <c r="D293" s="10">
        <f t="shared" si="10"/>
        <v>4295.9466666666667</v>
      </c>
      <c r="E293" s="10">
        <f t="shared" si="10"/>
        <v>2990.4933333333333</v>
      </c>
      <c r="F293" s="10">
        <f t="shared" si="10"/>
        <v>2131.1733333333336</v>
      </c>
      <c r="G293" s="10">
        <f t="shared" si="10"/>
        <v>1671.88</v>
      </c>
    </row>
    <row r="294" spans="1:7" hidden="1" x14ac:dyDescent="0.15">
      <c r="A294" s="366">
        <v>83</v>
      </c>
      <c r="B294" s="374"/>
      <c r="C294" s="10">
        <f t="shared" si="10"/>
        <v>4733.8666666666668</v>
      </c>
      <c r="D294" s="10">
        <f t="shared" si="10"/>
        <v>4295.9466666666667</v>
      </c>
      <c r="E294" s="10">
        <f t="shared" si="10"/>
        <v>2990.4933333333333</v>
      </c>
      <c r="F294" s="10">
        <f t="shared" si="10"/>
        <v>2131.1733333333336</v>
      </c>
      <c r="G294" s="10">
        <f t="shared" si="10"/>
        <v>1671.88</v>
      </c>
    </row>
    <row r="295" spans="1:7" hidden="1" x14ac:dyDescent="0.15">
      <c r="A295" s="366">
        <v>84</v>
      </c>
      <c r="B295" s="374" t="s">
        <v>3</v>
      </c>
      <c r="C295" s="10">
        <f t="shared" si="10"/>
        <v>4733.8666666666668</v>
      </c>
      <c r="D295" s="10">
        <f t="shared" si="10"/>
        <v>4295.9466666666667</v>
      </c>
      <c r="E295" s="10">
        <f t="shared" si="10"/>
        <v>2990.4933333333333</v>
      </c>
      <c r="F295" s="10">
        <f t="shared" si="10"/>
        <v>2131.1733333333336</v>
      </c>
      <c r="G295" s="10">
        <f t="shared" si="10"/>
        <v>1671.88</v>
      </c>
    </row>
    <row r="296" spans="1:7" hidden="1" x14ac:dyDescent="0.15">
      <c r="A296" s="366">
        <v>1</v>
      </c>
      <c r="B296" s="374" t="s">
        <v>4</v>
      </c>
      <c r="C296" s="10">
        <f t="shared" si="10"/>
        <v>242.94666666666669</v>
      </c>
      <c r="D296" s="10">
        <f t="shared" si="10"/>
        <v>220.64000000000001</v>
      </c>
      <c r="E296" s="10">
        <f t="shared" si="10"/>
        <v>162.4</v>
      </c>
      <c r="F296" s="10">
        <f t="shared" si="10"/>
        <v>115.92</v>
      </c>
      <c r="G296" s="10">
        <f t="shared" si="10"/>
        <v>91</v>
      </c>
    </row>
    <row r="297" spans="1:7" hidden="1" x14ac:dyDescent="0.15">
      <c r="A297" s="366">
        <v>2</v>
      </c>
      <c r="B297" s="374" t="s">
        <v>1</v>
      </c>
      <c r="C297" s="10">
        <f t="shared" si="10"/>
        <v>412.90666666666669</v>
      </c>
      <c r="D297" s="10">
        <f t="shared" si="10"/>
        <v>374.82666666666671</v>
      </c>
      <c r="E297" s="10">
        <f t="shared" si="10"/>
        <v>276.17333333333335</v>
      </c>
      <c r="F297" s="10">
        <f t="shared" si="10"/>
        <v>197.02666666666667</v>
      </c>
      <c r="G297" s="10">
        <f t="shared" si="10"/>
        <v>154.46666666666667</v>
      </c>
    </row>
    <row r="298" spans="1:7" hidden="1" x14ac:dyDescent="0.15">
      <c r="A298" s="366">
        <v>3</v>
      </c>
      <c r="B298" s="374" t="s">
        <v>5</v>
      </c>
      <c r="C298" s="10">
        <f t="shared" si="10"/>
        <v>582.77333333333331</v>
      </c>
      <c r="D298" s="10">
        <f t="shared" si="10"/>
        <v>529.10666666666668</v>
      </c>
      <c r="E298" s="10">
        <f t="shared" si="10"/>
        <v>389.57333333333332</v>
      </c>
      <c r="F298" s="10">
        <f t="shared" si="10"/>
        <v>277.76</v>
      </c>
      <c r="G298" s="10">
        <f t="shared" si="10"/>
        <v>217.93333333333334</v>
      </c>
    </row>
    <row r="300" spans="1:7" ht="14" hidden="1" thickBot="1" x14ac:dyDescent="0.2"/>
    <row r="301" spans="1:7" ht="18" hidden="1" x14ac:dyDescent="0.2">
      <c r="A301" s="525" t="s">
        <v>19</v>
      </c>
      <c r="B301" s="526"/>
      <c r="C301" s="526"/>
      <c r="D301" s="526"/>
      <c r="E301" s="526"/>
      <c r="F301" s="526"/>
      <c r="G301" s="526"/>
    </row>
    <row r="302" spans="1:7" ht="18" hidden="1" x14ac:dyDescent="0.2">
      <c r="A302" s="527" t="s">
        <v>6</v>
      </c>
      <c r="B302" s="528"/>
      <c r="C302" s="528"/>
      <c r="D302" s="528"/>
      <c r="E302" s="528"/>
      <c r="F302" s="528"/>
      <c r="G302" s="528"/>
    </row>
    <row r="303" spans="1:7" hidden="1" x14ac:dyDescent="0.15">
      <c r="A303" s="529" t="s">
        <v>0</v>
      </c>
      <c r="B303" s="530"/>
      <c r="C303" s="530"/>
      <c r="D303" s="530"/>
      <c r="E303" s="530"/>
      <c r="F303" s="530"/>
      <c r="G303" s="530"/>
    </row>
    <row r="304" spans="1:7" hidden="1" x14ac:dyDescent="0.15">
      <c r="A304" s="366" t="s">
        <v>2</v>
      </c>
      <c r="B304" s="367" t="s">
        <v>2</v>
      </c>
      <c r="C304" s="368">
        <v>250</v>
      </c>
      <c r="D304" s="368">
        <v>2000</v>
      </c>
      <c r="E304" s="380">
        <v>5000</v>
      </c>
      <c r="F304" s="368">
        <v>10000</v>
      </c>
      <c r="G304" s="368">
        <v>20000</v>
      </c>
    </row>
    <row r="305" spans="1:14" ht="14" hidden="1" x14ac:dyDescent="0.15">
      <c r="A305" s="366">
        <v>18</v>
      </c>
      <c r="B305" s="374"/>
      <c r="C305" s="379">
        <v>3854</v>
      </c>
      <c r="D305" s="379">
        <v>3698</v>
      </c>
      <c r="E305" s="379">
        <v>2700</v>
      </c>
      <c r="F305" s="379">
        <v>1922</v>
      </c>
      <c r="G305" s="379">
        <v>1510</v>
      </c>
      <c r="I305" s="375"/>
      <c r="J305" s="375"/>
      <c r="K305" s="375"/>
      <c r="L305" s="375"/>
      <c r="M305" s="375"/>
      <c r="N305" s="375"/>
    </row>
    <row r="306" spans="1:14" ht="14" hidden="1" x14ac:dyDescent="0.15">
      <c r="A306" s="366">
        <v>19</v>
      </c>
      <c r="B306" s="374"/>
      <c r="C306" s="379">
        <v>3854</v>
      </c>
      <c r="D306" s="379">
        <v>3698</v>
      </c>
      <c r="E306" s="379">
        <v>2700</v>
      </c>
      <c r="F306" s="379">
        <v>1922</v>
      </c>
      <c r="G306" s="379">
        <v>1510</v>
      </c>
      <c r="I306" s="375"/>
      <c r="J306" s="375"/>
      <c r="K306" s="375"/>
      <c r="L306" s="375"/>
      <c r="M306" s="375"/>
      <c r="N306" s="375"/>
    </row>
    <row r="307" spans="1:14" ht="14" hidden="1" x14ac:dyDescent="0.15">
      <c r="A307" s="366">
        <v>20</v>
      </c>
      <c r="B307" s="374"/>
      <c r="C307" s="379">
        <v>3854</v>
      </c>
      <c r="D307" s="379">
        <v>3698</v>
      </c>
      <c r="E307" s="379">
        <v>2700</v>
      </c>
      <c r="F307" s="379">
        <v>1922</v>
      </c>
      <c r="G307" s="379">
        <v>1510</v>
      </c>
      <c r="I307" s="375"/>
      <c r="J307" s="375"/>
      <c r="K307" s="375"/>
      <c r="L307" s="375"/>
      <c r="M307" s="375"/>
      <c r="N307" s="375"/>
    </row>
    <row r="308" spans="1:14" ht="14" hidden="1" x14ac:dyDescent="0.15">
      <c r="A308" s="366">
        <v>21</v>
      </c>
      <c r="B308" s="374"/>
      <c r="C308" s="379">
        <v>3854</v>
      </c>
      <c r="D308" s="379">
        <v>3698</v>
      </c>
      <c r="E308" s="379">
        <v>2700</v>
      </c>
      <c r="F308" s="379">
        <v>1922</v>
      </c>
      <c r="G308" s="379">
        <v>1510</v>
      </c>
      <c r="I308" s="375"/>
      <c r="J308" s="375"/>
      <c r="K308" s="375"/>
      <c r="L308" s="375"/>
      <c r="M308" s="375"/>
      <c r="N308" s="375"/>
    </row>
    <row r="309" spans="1:14" ht="14" hidden="1" x14ac:dyDescent="0.15">
      <c r="A309" s="366">
        <v>22</v>
      </c>
      <c r="B309" s="374"/>
      <c r="C309" s="379">
        <v>3854</v>
      </c>
      <c r="D309" s="379">
        <v>3698</v>
      </c>
      <c r="E309" s="379">
        <v>2700</v>
      </c>
      <c r="F309" s="379">
        <v>1922</v>
      </c>
      <c r="G309" s="379">
        <v>1510</v>
      </c>
      <c r="I309" s="375"/>
      <c r="J309" s="375"/>
      <c r="K309" s="375"/>
      <c r="L309" s="375"/>
      <c r="M309" s="375"/>
      <c r="N309" s="375"/>
    </row>
    <row r="310" spans="1:14" ht="14" hidden="1" x14ac:dyDescent="0.15">
      <c r="A310" s="366">
        <v>23</v>
      </c>
      <c r="B310" s="374"/>
      <c r="C310" s="379">
        <v>3854</v>
      </c>
      <c r="D310" s="379">
        <v>3698</v>
      </c>
      <c r="E310" s="379">
        <v>2700</v>
      </c>
      <c r="F310" s="379">
        <v>1922</v>
      </c>
      <c r="G310" s="379">
        <v>1510</v>
      </c>
      <c r="I310" s="375"/>
      <c r="J310" s="375"/>
      <c r="K310" s="375"/>
      <c r="L310" s="375"/>
      <c r="M310" s="375"/>
      <c r="N310" s="375"/>
    </row>
    <row r="311" spans="1:14" ht="14" hidden="1" x14ac:dyDescent="0.15">
      <c r="A311" s="366">
        <v>24</v>
      </c>
      <c r="B311" s="374"/>
      <c r="C311" s="379">
        <v>3854</v>
      </c>
      <c r="D311" s="379">
        <v>3698</v>
      </c>
      <c r="E311" s="379">
        <v>2700</v>
      </c>
      <c r="F311" s="379">
        <v>1922</v>
      </c>
      <c r="G311" s="379">
        <v>1510</v>
      </c>
      <c r="I311" s="375"/>
      <c r="J311" s="375"/>
      <c r="K311" s="375"/>
      <c r="L311" s="375"/>
      <c r="M311" s="375"/>
      <c r="N311" s="375"/>
    </row>
    <row r="312" spans="1:14" ht="14" hidden="1" x14ac:dyDescent="0.15">
      <c r="A312" s="366">
        <v>25</v>
      </c>
      <c r="B312" s="374"/>
      <c r="C312" s="379">
        <v>4158</v>
      </c>
      <c r="D312" s="379">
        <v>3989</v>
      </c>
      <c r="E312" s="379">
        <v>2880</v>
      </c>
      <c r="F312" s="379">
        <v>2051</v>
      </c>
      <c r="G312" s="379">
        <v>1609</v>
      </c>
      <c r="I312" s="375"/>
      <c r="J312" s="375"/>
      <c r="K312" s="375"/>
      <c r="L312" s="375"/>
      <c r="M312" s="375"/>
      <c r="N312" s="375"/>
    </row>
    <row r="313" spans="1:14" ht="14" hidden="1" x14ac:dyDescent="0.15">
      <c r="A313" s="366">
        <v>26</v>
      </c>
      <c r="B313" s="374"/>
      <c r="C313" s="379">
        <v>4158</v>
      </c>
      <c r="D313" s="379">
        <v>3989</v>
      </c>
      <c r="E313" s="379">
        <v>2880</v>
      </c>
      <c r="F313" s="379">
        <v>2051</v>
      </c>
      <c r="G313" s="379">
        <v>1609</v>
      </c>
      <c r="I313" s="375"/>
      <c r="J313" s="375"/>
      <c r="K313" s="375"/>
      <c r="L313" s="375"/>
      <c r="M313" s="375"/>
      <c r="N313" s="375"/>
    </row>
    <row r="314" spans="1:14" ht="14" hidden="1" x14ac:dyDescent="0.15">
      <c r="A314" s="366">
        <v>27</v>
      </c>
      <c r="B314" s="374"/>
      <c r="C314" s="379">
        <v>4158</v>
      </c>
      <c r="D314" s="379">
        <v>3989</v>
      </c>
      <c r="E314" s="379">
        <v>2880</v>
      </c>
      <c r="F314" s="379">
        <v>2051</v>
      </c>
      <c r="G314" s="379">
        <v>1609</v>
      </c>
      <c r="I314" s="375"/>
      <c r="J314" s="375"/>
      <c r="K314" s="375"/>
      <c r="L314" s="375"/>
      <c r="M314" s="375"/>
      <c r="N314" s="375"/>
    </row>
    <row r="315" spans="1:14" ht="14" hidden="1" x14ac:dyDescent="0.15">
      <c r="A315" s="366">
        <v>28</v>
      </c>
      <c r="B315" s="374"/>
      <c r="C315" s="379">
        <v>4158</v>
      </c>
      <c r="D315" s="379">
        <v>3989</v>
      </c>
      <c r="E315" s="379">
        <v>2880</v>
      </c>
      <c r="F315" s="379">
        <v>2051</v>
      </c>
      <c r="G315" s="379">
        <v>1609</v>
      </c>
      <c r="I315" s="375"/>
      <c r="J315" s="375"/>
      <c r="K315" s="375"/>
      <c r="L315" s="375"/>
      <c r="M315" s="375"/>
      <c r="N315" s="375"/>
    </row>
    <row r="316" spans="1:14" ht="14" hidden="1" x14ac:dyDescent="0.15">
      <c r="A316" s="366">
        <v>29</v>
      </c>
      <c r="B316" s="374"/>
      <c r="C316" s="379">
        <v>4158</v>
      </c>
      <c r="D316" s="379">
        <v>3989</v>
      </c>
      <c r="E316" s="379">
        <v>2880</v>
      </c>
      <c r="F316" s="379">
        <v>2051</v>
      </c>
      <c r="G316" s="379">
        <v>1609</v>
      </c>
      <c r="I316" s="375"/>
      <c r="J316" s="375"/>
      <c r="K316" s="375"/>
      <c r="L316" s="375"/>
      <c r="M316" s="375"/>
      <c r="N316" s="375"/>
    </row>
    <row r="317" spans="1:14" ht="14" hidden="1" x14ac:dyDescent="0.15">
      <c r="A317" s="366">
        <v>30</v>
      </c>
      <c r="B317" s="374"/>
      <c r="C317" s="379">
        <v>4691</v>
      </c>
      <c r="D317" s="379">
        <v>4502</v>
      </c>
      <c r="E317" s="379">
        <v>3203</v>
      </c>
      <c r="F317" s="379">
        <v>2281</v>
      </c>
      <c r="G317" s="379">
        <v>1790</v>
      </c>
      <c r="I317" s="375"/>
      <c r="J317" s="375"/>
      <c r="K317" s="375"/>
      <c r="L317" s="375"/>
      <c r="M317" s="375"/>
      <c r="N317" s="375"/>
    </row>
    <row r="318" spans="1:14" ht="14" hidden="1" x14ac:dyDescent="0.15">
      <c r="A318" s="366">
        <v>31</v>
      </c>
      <c r="B318" s="374"/>
      <c r="C318" s="379">
        <v>4691</v>
      </c>
      <c r="D318" s="379">
        <v>4502</v>
      </c>
      <c r="E318" s="379">
        <v>3203</v>
      </c>
      <c r="F318" s="379">
        <v>2281</v>
      </c>
      <c r="G318" s="379">
        <v>1790</v>
      </c>
      <c r="I318" s="375"/>
      <c r="J318" s="375"/>
      <c r="K318" s="375"/>
      <c r="L318" s="375"/>
      <c r="M318" s="375"/>
      <c r="N318" s="375"/>
    </row>
    <row r="319" spans="1:14" ht="14" hidden="1" x14ac:dyDescent="0.15">
      <c r="A319" s="366">
        <v>32</v>
      </c>
      <c r="B319" s="374"/>
      <c r="C319" s="379">
        <v>4691</v>
      </c>
      <c r="D319" s="379">
        <v>4502</v>
      </c>
      <c r="E319" s="379">
        <v>3203</v>
      </c>
      <c r="F319" s="379">
        <v>2281</v>
      </c>
      <c r="G319" s="379">
        <v>1790</v>
      </c>
      <c r="I319" s="375"/>
      <c r="J319" s="375"/>
      <c r="K319" s="375"/>
      <c r="L319" s="375"/>
      <c r="M319" s="375"/>
      <c r="N319" s="375"/>
    </row>
    <row r="320" spans="1:14" ht="14" hidden="1" x14ac:dyDescent="0.15">
      <c r="A320" s="366">
        <v>33</v>
      </c>
      <c r="B320" s="374"/>
      <c r="C320" s="379">
        <v>4691</v>
      </c>
      <c r="D320" s="379">
        <v>4502</v>
      </c>
      <c r="E320" s="379">
        <v>3203</v>
      </c>
      <c r="F320" s="379">
        <v>2281</v>
      </c>
      <c r="G320" s="379">
        <v>1790</v>
      </c>
      <c r="I320" s="375"/>
      <c r="J320" s="375"/>
      <c r="K320" s="375"/>
      <c r="L320" s="375"/>
      <c r="M320" s="375"/>
      <c r="N320" s="375"/>
    </row>
    <row r="321" spans="1:14" ht="14" hidden="1" x14ac:dyDescent="0.15">
      <c r="A321" s="366">
        <v>34</v>
      </c>
      <c r="B321" s="374"/>
      <c r="C321" s="379">
        <v>4691</v>
      </c>
      <c r="D321" s="379">
        <v>4502</v>
      </c>
      <c r="E321" s="379">
        <v>3203</v>
      </c>
      <c r="F321" s="379">
        <v>2281</v>
      </c>
      <c r="G321" s="379">
        <v>1790</v>
      </c>
      <c r="I321" s="375"/>
      <c r="J321" s="375"/>
      <c r="K321" s="375"/>
      <c r="L321" s="375"/>
      <c r="M321" s="375"/>
      <c r="N321" s="375"/>
    </row>
    <row r="322" spans="1:14" ht="14" hidden="1" x14ac:dyDescent="0.15">
      <c r="A322" s="366">
        <v>35</v>
      </c>
      <c r="B322" s="374"/>
      <c r="C322" s="379">
        <v>5310</v>
      </c>
      <c r="D322" s="379">
        <v>5094</v>
      </c>
      <c r="E322" s="379">
        <v>3586</v>
      </c>
      <c r="F322" s="379">
        <v>2554</v>
      </c>
      <c r="G322" s="379">
        <v>2004</v>
      </c>
      <c r="I322" s="375"/>
      <c r="J322" s="375"/>
      <c r="K322" s="375"/>
      <c r="L322" s="375"/>
      <c r="M322" s="375"/>
      <c r="N322" s="375"/>
    </row>
    <row r="323" spans="1:14" ht="14" hidden="1" x14ac:dyDescent="0.15">
      <c r="A323" s="366">
        <v>36</v>
      </c>
      <c r="B323" s="374"/>
      <c r="C323" s="379">
        <v>5310</v>
      </c>
      <c r="D323" s="379">
        <v>5094</v>
      </c>
      <c r="E323" s="379">
        <v>3586</v>
      </c>
      <c r="F323" s="379">
        <v>2554</v>
      </c>
      <c r="G323" s="379">
        <v>2004</v>
      </c>
      <c r="I323" s="375"/>
      <c r="J323" s="375"/>
      <c r="K323" s="375"/>
      <c r="L323" s="375"/>
      <c r="M323" s="375"/>
      <c r="N323" s="375"/>
    </row>
    <row r="324" spans="1:14" ht="14" hidden="1" x14ac:dyDescent="0.15">
      <c r="A324" s="366">
        <v>37</v>
      </c>
      <c r="B324" s="374"/>
      <c r="C324" s="379">
        <v>5310</v>
      </c>
      <c r="D324" s="379">
        <v>5094</v>
      </c>
      <c r="E324" s="379">
        <v>3586</v>
      </c>
      <c r="F324" s="379">
        <v>2554</v>
      </c>
      <c r="G324" s="379">
        <v>2004</v>
      </c>
      <c r="I324" s="375"/>
      <c r="J324" s="375"/>
      <c r="K324" s="375"/>
      <c r="L324" s="375"/>
      <c r="M324" s="375"/>
      <c r="N324" s="375"/>
    </row>
    <row r="325" spans="1:14" ht="14" hidden="1" x14ac:dyDescent="0.15">
      <c r="A325" s="366">
        <v>38</v>
      </c>
      <c r="B325" s="374"/>
      <c r="C325" s="379">
        <v>5310</v>
      </c>
      <c r="D325" s="379">
        <v>5094</v>
      </c>
      <c r="E325" s="379">
        <v>3586</v>
      </c>
      <c r="F325" s="379">
        <v>2554</v>
      </c>
      <c r="G325" s="379">
        <v>2004</v>
      </c>
      <c r="I325" s="375"/>
      <c r="J325" s="375"/>
      <c r="K325" s="375"/>
      <c r="L325" s="375"/>
      <c r="M325" s="375"/>
      <c r="N325" s="375"/>
    </row>
    <row r="326" spans="1:14" ht="14" hidden="1" x14ac:dyDescent="0.15">
      <c r="A326" s="366">
        <v>39</v>
      </c>
      <c r="B326" s="374"/>
      <c r="C326" s="379">
        <v>5310</v>
      </c>
      <c r="D326" s="379">
        <v>5094</v>
      </c>
      <c r="E326" s="379">
        <v>3586</v>
      </c>
      <c r="F326" s="379">
        <v>2554</v>
      </c>
      <c r="G326" s="379">
        <v>2004</v>
      </c>
      <c r="I326" s="375"/>
      <c r="J326" s="375"/>
      <c r="K326" s="375"/>
      <c r="L326" s="375"/>
      <c r="M326" s="375"/>
      <c r="N326" s="375"/>
    </row>
    <row r="327" spans="1:14" ht="14" hidden="1" x14ac:dyDescent="0.15">
      <c r="A327" s="366">
        <v>40</v>
      </c>
      <c r="B327" s="374"/>
      <c r="C327" s="379">
        <v>6023</v>
      </c>
      <c r="D327" s="379">
        <v>5778</v>
      </c>
      <c r="E327" s="379">
        <v>4036</v>
      </c>
      <c r="F327" s="379">
        <v>2874</v>
      </c>
      <c r="G327" s="379">
        <v>2254</v>
      </c>
      <c r="I327" s="375"/>
      <c r="J327" s="375"/>
      <c r="K327" s="375"/>
      <c r="L327" s="375"/>
      <c r="M327" s="375"/>
      <c r="N327" s="375"/>
    </row>
    <row r="328" spans="1:14" ht="14" hidden="1" x14ac:dyDescent="0.15">
      <c r="A328" s="366">
        <v>41</v>
      </c>
      <c r="B328" s="374"/>
      <c r="C328" s="379">
        <v>6023</v>
      </c>
      <c r="D328" s="379">
        <v>5778</v>
      </c>
      <c r="E328" s="379">
        <v>4036</v>
      </c>
      <c r="F328" s="379">
        <v>2874</v>
      </c>
      <c r="G328" s="379">
        <v>2254</v>
      </c>
      <c r="I328" s="375"/>
      <c r="J328" s="375"/>
      <c r="K328" s="375"/>
      <c r="L328" s="375"/>
      <c r="M328" s="375"/>
      <c r="N328" s="375"/>
    </row>
    <row r="329" spans="1:14" ht="14" hidden="1" x14ac:dyDescent="0.15">
      <c r="A329" s="366">
        <v>42</v>
      </c>
      <c r="B329" s="374"/>
      <c r="C329" s="379">
        <v>6023</v>
      </c>
      <c r="D329" s="379">
        <v>5778</v>
      </c>
      <c r="E329" s="379">
        <v>4036</v>
      </c>
      <c r="F329" s="379">
        <v>2874</v>
      </c>
      <c r="G329" s="379">
        <v>2254</v>
      </c>
      <c r="I329" s="375"/>
      <c r="J329" s="375"/>
      <c r="K329" s="375"/>
      <c r="L329" s="375"/>
      <c r="M329" s="375"/>
      <c r="N329" s="375"/>
    </row>
    <row r="330" spans="1:14" ht="14" hidden="1" x14ac:dyDescent="0.15">
      <c r="A330" s="366">
        <v>43</v>
      </c>
      <c r="B330" s="374"/>
      <c r="C330" s="379">
        <v>6023</v>
      </c>
      <c r="D330" s="379">
        <v>5778</v>
      </c>
      <c r="E330" s="379">
        <v>4036</v>
      </c>
      <c r="F330" s="379">
        <v>2874</v>
      </c>
      <c r="G330" s="379">
        <v>2254</v>
      </c>
      <c r="I330" s="375"/>
      <c r="J330" s="375"/>
      <c r="K330" s="375"/>
      <c r="L330" s="375"/>
      <c r="M330" s="375"/>
      <c r="N330" s="375"/>
    </row>
    <row r="331" spans="1:14" ht="14" hidden="1" x14ac:dyDescent="0.15">
      <c r="A331" s="366">
        <v>44</v>
      </c>
      <c r="B331" s="374"/>
      <c r="C331" s="379">
        <v>6023</v>
      </c>
      <c r="D331" s="379">
        <v>5778</v>
      </c>
      <c r="E331" s="379">
        <v>4036</v>
      </c>
      <c r="F331" s="379">
        <v>2874</v>
      </c>
      <c r="G331" s="379">
        <v>2254</v>
      </c>
      <c r="I331" s="375"/>
      <c r="J331" s="375"/>
      <c r="K331" s="375"/>
      <c r="L331" s="375"/>
      <c r="M331" s="375"/>
      <c r="N331" s="375"/>
    </row>
    <row r="332" spans="1:14" ht="14" hidden="1" x14ac:dyDescent="0.15">
      <c r="A332" s="366">
        <v>45</v>
      </c>
      <c r="B332" s="374"/>
      <c r="C332" s="379">
        <v>6816</v>
      </c>
      <c r="D332" s="379">
        <v>6540</v>
      </c>
      <c r="E332" s="379">
        <v>4544</v>
      </c>
      <c r="F332" s="379">
        <v>3234</v>
      </c>
      <c r="G332" s="379">
        <v>2539</v>
      </c>
      <c r="I332" s="375"/>
      <c r="J332" s="375"/>
      <c r="K332" s="375"/>
      <c r="L332" s="375"/>
      <c r="M332" s="375"/>
      <c r="N332" s="375"/>
    </row>
    <row r="333" spans="1:14" ht="14" hidden="1" x14ac:dyDescent="0.15">
      <c r="A333" s="366">
        <v>46</v>
      </c>
      <c r="B333" s="374"/>
      <c r="C333" s="379">
        <v>6816</v>
      </c>
      <c r="D333" s="379">
        <v>6540</v>
      </c>
      <c r="E333" s="379">
        <v>4544</v>
      </c>
      <c r="F333" s="379">
        <v>3234</v>
      </c>
      <c r="G333" s="379">
        <v>2539</v>
      </c>
      <c r="I333" s="375"/>
      <c r="J333" s="375"/>
      <c r="K333" s="375"/>
      <c r="L333" s="375"/>
      <c r="M333" s="375"/>
      <c r="N333" s="375"/>
    </row>
    <row r="334" spans="1:14" ht="14" hidden="1" x14ac:dyDescent="0.15">
      <c r="A334" s="366">
        <v>47</v>
      </c>
      <c r="B334" s="374"/>
      <c r="C334" s="379">
        <v>6816</v>
      </c>
      <c r="D334" s="379">
        <v>6540</v>
      </c>
      <c r="E334" s="379">
        <v>4544</v>
      </c>
      <c r="F334" s="379">
        <v>3234</v>
      </c>
      <c r="G334" s="379">
        <v>2539</v>
      </c>
      <c r="I334" s="375"/>
      <c r="J334" s="375"/>
      <c r="K334" s="375"/>
      <c r="L334" s="375"/>
      <c r="M334" s="375"/>
      <c r="N334" s="375"/>
    </row>
    <row r="335" spans="1:14" ht="14" hidden="1" x14ac:dyDescent="0.15">
      <c r="A335" s="366">
        <v>48</v>
      </c>
      <c r="B335" s="374"/>
      <c r="C335" s="379">
        <v>6816</v>
      </c>
      <c r="D335" s="379">
        <v>6540</v>
      </c>
      <c r="E335" s="379">
        <v>4544</v>
      </c>
      <c r="F335" s="379">
        <v>3234</v>
      </c>
      <c r="G335" s="379">
        <v>2539</v>
      </c>
      <c r="I335" s="375"/>
      <c r="J335" s="375"/>
      <c r="K335" s="375"/>
      <c r="L335" s="375"/>
      <c r="M335" s="375"/>
      <c r="N335" s="375"/>
    </row>
    <row r="336" spans="1:14" ht="14" hidden="1" x14ac:dyDescent="0.15">
      <c r="A336" s="366">
        <v>49</v>
      </c>
      <c r="B336" s="374"/>
      <c r="C336" s="379">
        <v>6816</v>
      </c>
      <c r="D336" s="379">
        <v>6540</v>
      </c>
      <c r="E336" s="379">
        <v>4544</v>
      </c>
      <c r="F336" s="379">
        <v>3234</v>
      </c>
      <c r="G336" s="379">
        <v>2539</v>
      </c>
      <c r="I336" s="375"/>
      <c r="J336" s="375"/>
      <c r="K336" s="375"/>
      <c r="L336" s="375"/>
      <c r="M336" s="375"/>
      <c r="N336" s="375"/>
    </row>
    <row r="337" spans="1:14" ht="14" hidden="1" x14ac:dyDescent="0.15">
      <c r="A337" s="366">
        <v>50</v>
      </c>
      <c r="B337" s="374"/>
      <c r="C337" s="379">
        <v>7713</v>
      </c>
      <c r="D337" s="379">
        <v>7401</v>
      </c>
      <c r="E337" s="379">
        <v>5120</v>
      </c>
      <c r="F337" s="379">
        <v>3645</v>
      </c>
      <c r="G337" s="379">
        <v>2859</v>
      </c>
      <c r="I337" s="375"/>
      <c r="J337" s="375"/>
      <c r="K337" s="375"/>
      <c r="L337" s="375"/>
      <c r="M337" s="375"/>
      <c r="N337" s="375"/>
    </row>
    <row r="338" spans="1:14" ht="14" hidden="1" x14ac:dyDescent="0.15">
      <c r="A338" s="366">
        <v>51</v>
      </c>
      <c r="B338" s="374"/>
      <c r="C338" s="379">
        <v>7713</v>
      </c>
      <c r="D338" s="379">
        <v>7401</v>
      </c>
      <c r="E338" s="379">
        <v>5120</v>
      </c>
      <c r="F338" s="379">
        <v>3645</v>
      </c>
      <c r="G338" s="379">
        <v>2859</v>
      </c>
      <c r="I338" s="375"/>
      <c r="J338" s="375"/>
      <c r="K338" s="375"/>
      <c r="L338" s="375"/>
      <c r="M338" s="375"/>
      <c r="N338" s="375"/>
    </row>
    <row r="339" spans="1:14" ht="14" hidden="1" x14ac:dyDescent="0.15">
      <c r="A339" s="366">
        <v>52</v>
      </c>
      <c r="B339" s="374"/>
      <c r="C339" s="379">
        <v>7713</v>
      </c>
      <c r="D339" s="379">
        <v>7401</v>
      </c>
      <c r="E339" s="379">
        <v>5120</v>
      </c>
      <c r="F339" s="379">
        <v>3645</v>
      </c>
      <c r="G339" s="379">
        <v>2859</v>
      </c>
      <c r="I339" s="375"/>
      <c r="J339" s="375"/>
      <c r="K339" s="375"/>
      <c r="L339" s="375"/>
      <c r="M339" s="375"/>
      <c r="N339" s="375"/>
    </row>
    <row r="340" spans="1:14" ht="14" hidden="1" x14ac:dyDescent="0.15">
      <c r="A340" s="366">
        <v>53</v>
      </c>
      <c r="B340" s="374"/>
      <c r="C340" s="379">
        <v>7713</v>
      </c>
      <c r="D340" s="379">
        <v>7401</v>
      </c>
      <c r="E340" s="379">
        <v>5120</v>
      </c>
      <c r="F340" s="379">
        <v>3645</v>
      </c>
      <c r="G340" s="379">
        <v>2859</v>
      </c>
      <c r="I340" s="375"/>
      <c r="J340" s="375"/>
      <c r="K340" s="375"/>
      <c r="L340" s="375"/>
      <c r="M340" s="375"/>
      <c r="N340" s="375"/>
    </row>
    <row r="341" spans="1:14" ht="14" hidden="1" x14ac:dyDescent="0.15">
      <c r="A341" s="366">
        <v>54</v>
      </c>
      <c r="B341" s="374"/>
      <c r="C341" s="379">
        <v>7713</v>
      </c>
      <c r="D341" s="379">
        <v>7401</v>
      </c>
      <c r="E341" s="379">
        <v>5120</v>
      </c>
      <c r="F341" s="379">
        <v>3645</v>
      </c>
      <c r="G341" s="379">
        <v>2859</v>
      </c>
      <c r="I341" s="375"/>
      <c r="J341" s="375"/>
      <c r="K341" s="375"/>
      <c r="L341" s="375"/>
      <c r="M341" s="375"/>
      <c r="N341" s="375"/>
    </row>
    <row r="342" spans="1:14" ht="14" hidden="1" x14ac:dyDescent="0.15">
      <c r="A342" s="366">
        <v>55</v>
      </c>
      <c r="B342" s="374"/>
      <c r="C342" s="379">
        <v>8700</v>
      </c>
      <c r="D342" s="379">
        <v>8346</v>
      </c>
      <c r="E342" s="379">
        <v>5761</v>
      </c>
      <c r="F342" s="379">
        <v>4099</v>
      </c>
      <c r="G342" s="379">
        <v>3218</v>
      </c>
      <c r="I342" s="375"/>
      <c r="J342" s="375"/>
      <c r="K342" s="375"/>
      <c r="L342" s="375"/>
      <c r="M342" s="375"/>
      <c r="N342" s="375"/>
    </row>
    <row r="343" spans="1:14" ht="14" hidden="1" x14ac:dyDescent="0.15">
      <c r="A343" s="366">
        <v>56</v>
      </c>
      <c r="B343" s="374"/>
      <c r="C343" s="379">
        <v>8700</v>
      </c>
      <c r="D343" s="379">
        <v>8346</v>
      </c>
      <c r="E343" s="379">
        <v>5761</v>
      </c>
      <c r="F343" s="379">
        <v>4099</v>
      </c>
      <c r="G343" s="379">
        <v>3218</v>
      </c>
      <c r="I343" s="375"/>
      <c r="J343" s="375"/>
      <c r="K343" s="375"/>
      <c r="L343" s="375"/>
      <c r="M343" s="375"/>
      <c r="N343" s="375"/>
    </row>
    <row r="344" spans="1:14" ht="14" hidden="1" x14ac:dyDescent="0.15">
      <c r="A344" s="366">
        <v>57</v>
      </c>
      <c r="B344" s="374"/>
      <c r="C344" s="379">
        <v>8700</v>
      </c>
      <c r="D344" s="379">
        <v>8346</v>
      </c>
      <c r="E344" s="379">
        <v>5761</v>
      </c>
      <c r="F344" s="379">
        <v>4099</v>
      </c>
      <c r="G344" s="379">
        <v>3218</v>
      </c>
      <c r="I344" s="375"/>
      <c r="J344" s="375"/>
      <c r="K344" s="375"/>
      <c r="L344" s="375"/>
      <c r="M344" s="375"/>
      <c r="N344" s="375"/>
    </row>
    <row r="345" spans="1:14" ht="14" hidden="1" x14ac:dyDescent="0.15">
      <c r="A345" s="366">
        <v>58</v>
      </c>
      <c r="B345" s="374"/>
      <c r="C345" s="379">
        <v>8700</v>
      </c>
      <c r="D345" s="379">
        <v>8346</v>
      </c>
      <c r="E345" s="379">
        <v>5761</v>
      </c>
      <c r="F345" s="379">
        <v>4099</v>
      </c>
      <c r="G345" s="379">
        <v>3218</v>
      </c>
      <c r="I345" s="375"/>
      <c r="J345" s="375"/>
      <c r="K345" s="375"/>
      <c r="L345" s="375"/>
      <c r="M345" s="375"/>
      <c r="N345" s="375"/>
    </row>
    <row r="346" spans="1:14" ht="14" hidden="1" x14ac:dyDescent="0.15">
      <c r="A346" s="366">
        <v>59</v>
      </c>
      <c r="B346" s="374"/>
      <c r="C346" s="379">
        <v>8700</v>
      </c>
      <c r="D346" s="379">
        <v>8346</v>
      </c>
      <c r="E346" s="379">
        <v>5761</v>
      </c>
      <c r="F346" s="379">
        <v>4099</v>
      </c>
      <c r="G346" s="379">
        <v>3218</v>
      </c>
      <c r="I346" s="375"/>
      <c r="J346" s="375"/>
      <c r="K346" s="375"/>
      <c r="L346" s="375"/>
      <c r="M346" s="375"/>
      <c r="N346" s="375"/>
    </row>
    <row r="347" spans="1:14" ht="14" hidden="1" x14ac:dyDescent="0.15">
      <c r="A347" s="366">
        <v>60</v>
      </c>
      <c r="B347" s="374"/>
      <c r="C347" s="379">
        <v>9357</v>
      </c>
      <c r="D347" s="379">
        <v>8978</v>
      </c>
      <c r="E347" s="379">
        <v>6190</v>
      </c>
      <c r="F347" s="379">
        <v>4405</v>
      </c>
      <c r="G347" s="379">
        <v>3456</v>
      </c>
      <c r="I347" s="375"/>
      <c r="J347" s="375"/>
      <c r="K347" s="375"/>
      <c r="L347" s="375"/>
      <c r="M347" s="375"/>
      <c r="N347" s="375"/>
    </row>
    <row r="348" spans="1:14" ht="14" hidden="1" x14ac:dyDescent="0.15">
      <c r="A348" s="366">
        <v>61</v>
      </c>
      <c r="B348" s="374"/>
      <c r="C348" s="379">
        <v>10504</v>
      </c>
      <c r="D348" s="379">
        <v>10079</v>
      </c>
      <c r="E348" s="379">
        <v>6943</v>
      </c>
      <c r="F348" s="379">
        <v>4942</v>
      </c>
      <c r="G348" s="379">
        <v>3876</v>
      </c>
      <c r="I348" s="375"/>
      <c r="J348" s="375"/>
      <c r="K348" s="375"/>
      <c r="L348" s="375"/>
      <c r="M348" s="375"/>
      <c r="N348" s="375"/>
    </row>
    <row r="349" spans="1:14" ht="14" hidden="1" x14ac:dyDescent="0.15">
      <c r="A349" s="366">
        <v>62</v>
      </c>
      <c r="B349" s="374"/>
      <c r="C349" s="379">
        <v>11746</v>
      </c>
      <c r="D349" s="379">
        <v>11271</v>
      </c>
      <c r="E349" s="379">
        <v>7760</v>
      </c>
      <c r="F349" s="379">
        <v>5521</v>
      </c>
      <c r="G349" s="379">
        <v>4333</v>
      </c>
      <c r="I349" s="375"/>
      <c r="J349" s="375"/>
      <c r="K349" s="375"/>
      <c r="L349" s="375"/>
      <c r="M349" s="375"/>
      <c r="N349" s="375"/>
    </row>
    <row r="350" spans="1:14" ht="14" hidden="1" x14ac:dyDescent="0.15">
      <c r="A350" s="366">
        <v>63</v>
      </c>
      <c r="B350" s="374"/>
      <c r="C350" s="379">
        <v>13079</v>
      </c>
      <c r="D350" s="379">
        <v>12551</v>
      </c>
      <c r="E350" s="379">
        <v>8644</v>
      </c>
      <c r="F350" s="379">
        <v>6152</v>
      </c>
      <c r="G350" s="379">
        <v>4828</v>
      </c>
      <c r="I350" s="375"/>
      <c r="J350" s="375"/>
      <c r="K350" s="375"/>
      <c r="L350" s="375"/>
      <c r="M350" s="375"/>
      <c r="N350" s="375"/>
    </row>
    <row r="351" spans="1:14" ht="14" hidden="1" x14ac:dyDescent="0.15">
      <c r="A351" s="366">
        <v>64</v>
      </c>
      <c r="B351" s="374"/>
      <c r="C351" s="379">
        <v>14511</v>
      </c>
      <c r="D351" s="379">
        <v>13923</v>
      </c>
      <c r="E351" s="379">
        <v>9593</v>
      </c>
      <c r="F351" s="379">
        <v>6827</v>
      </c>
      <c r="G351" s="379">
        <v>5354</v>
      </c>
      <c r="I351" s="375"/>
      <c r="J351" s="375"/>
      <c r="K351" s="375"/>
      <c r="L351" s="375"/>
      <c r="M351" s="375"/>
      <c r="N351" s="375"/>
    </row>
    <row r="352" spans="1:14" ht="14" hidden="1" x14ac:dyDescent="0.15">
      <c r="A352" s="366">
        <v>65</v>
      </c>
      <c r="B352" s="374"/>
      <c r="C352" s="379">
        <v>16036</v>
      </c>
      <c r="D352" s="379">
        <v>15386</v>
      </c>
      <c r="E352" s="379">
        <v>10608</v>
      </c>
      <c r="F352" s="379">
        <v>7548</v>
      </c>
      <c r="G352" s="379">
        <v>5922</v>
      </c>
      <c r="I352" s="375"/>
      <c r="J352" s="375"/>
      <c r="K352" s="375"/>
      <c r="L352" s="375"/>
      <c r="M352" s="375"/>
      <c r="N352" s="375"/>
    </row>
    <row r="353" spans="1:14" ht="14" hidden="1" x14ac:dyDescent="0.15">
      <c r="A353" s="366">
        <v>66</v>
      </c>
      <c r="B353" s="374"/>
      <c r="C353" s="379">
        <v>17654</v>
      </c>
      <c r="D353" s="379">
        <v>16940</v>
      </c>
      <c r="E353" s="379">
        <v>11690</v>
      </c>
      <c r="F353" s="379">
        <v>8319</v>
      </c>
      <c r="G353" s="379">
        <v>6527</v>
      </c>
      <c r="I353" s="375"/>
      <c r="J353" s="375"/>
      <c r="K353" s="375"/>
      <c r="L353" s="375"/>
      <c r="M353" s="375"/>
      <c r="N353" s="375"/>
    </row>
    <row r="354" spans="1:14" ht="14" hidden="1" x14ac:dyDescent="0.15">
      <c r="A354" s="366">
        <v>67</v>
      </c>
      <c r="B354" s="374"/>
      <c r="C354" s="379">
        <v>19367</v>
      </c>
      <c r="D354" s="379">
        <v>18582</v>
      </c>
      <c r="E354" s="379">
        <v>12836</v>
      </c>
      <c r="F354" s="379">
        <v>9134</v>
      </c>
      <c r="G354" s="379">
        <v>7166</v>
      </c>
      <c r="I354" s="375"/>
      <c r="J354" s="375"/>
      <c r="K354" s="375"/>
      <c r="L354" s="375"/>
      <c r="M354" s="375"/>
      <c r="N354" s="375"/>
    </row>
    <row r="355" spans="1:14" ht="14" hidden="1" x14ac:dyDescent="0.15">
      <c r="A355" s="366">
        <v>68</v>
      </c>
      <c r="B355" s="374"/>
      <c r="C355" s="379">
        <v>21174</v>
      </c>
      <c r="D355" s="379">
        <v>20316</v>
      </c>
      <c r="E355" s="379">
        <v>14049</v>
      </c>
      <c r="F355" s="379">
        <v>9998</v>
      </c>
      <c r="G355" s="379">
        <v>7845</v>
      </c>
      <c r="I355" s="375"/>
      <c r="J355" s="375"/>
      <c r="K355" s="375"/>
      <c r="L355" s="375"/>
      <c r="M355" s="375"/>
      <c r="N355" s="375"/>
    </row>
    <row r="356" spans="1:14" ht="14" hidden="1" x14ac:dyDescent="0.15">
      <c r="A356" s="366">
        <v>69</v>
      </c>
      <c r="B356" s="374"/>
      <c r="C356" s="379">
        <v>23076</v>
      </c>
      <c r="D356" s="379">
        <v>22142</v>
      </c>
      <c r="E356" s="379">
        <v>15328</v>
      </c>
      <c r="F356" s="379">
        <v>10906</v>
      </c>
      <c r="G356" s="379">
        <v>8556</v>
      </c>
      <c r="I356" s="375"/>
      <c r="J356" s="375"/>
      <c r="K356" s="375"/>
      <c r="L356" s="375"/>
      <c r="M356" s="375"/>
      <c r="N356" s="375"/>
    </row>
    <row r="357" spans="1:14" ht="14" hidden="1" x14ac:dyDescent="0.15">
      <c r="A357" s="366">
        <v>70</v>
      </c>
      <c r="B357" s="374"/>
      <c r="C357" s="379">
        <v>25073</v>
      </c>
      <c r="D357" s="379">
        <v>24058</v>
      </c>
      <c r="E357" s="379">
        <v>16671</v>
      </c>
      <c r="F357" s="379">
        <v>11864</v>
      </c>
      <c r="G357" s="379">
        <v>9308</v>
      </c>
      <c r="I357" s="375"/>
      <c r="J357" s="375"/>
      <c r="K357" s="375"/>
      <c r="L357" s="375"/>
      <c r="M357" s="375"/>
      <c r="N357" s="375"/>
    </row>
    <row r="358" spans="1:14" ht="14" hidden="1" x14ac:dyDescent="0.15">
      <c r="A358" s="366">
        <v>71</v>
      </c>
      <c r="B358" s="374"/>
      <c r="C358" s="379">
        <v>27165</v>
      </c>
      <c r="D358" s="379">
        <v>26064</v>
      </c>
      <c r="E358" s="379">
        <v>18082</v>
      </c>
      <c r="F358" s="379">
        <v>12865</v>
      </c>
      <c r="G358" s="379">
        <v>10094</v>
      </c>
      <c r="I358" s="375"/>
      <c r="J358" s="375"/>
      <c r="K358" s="375"/>
      <c r="L358" s="375"/>
      <c r="M358" s="375"/>
      <c r="N358" s="375"/>
    </row>
    <row r="359" spans="1:14" ht="14" hidden="1" x14ac:dyDescent="0.15">
      <c r="A359" s="366">
        <v>72</v>
      </c>
      <c r="B359" s="374"/>
      <c r="C359" s="379">
        <v>29350</v>
      </c>
      <c r="D359" s="379">
        <v>28161</v>
      </c>
      <c r="E359" s="379">
        <v>19559</v>
      </c>
      <c r="F359" s="379">
        <v>13918</v>
      </c>
      <c r="G359" s="379">
        <v>10918</v>
      </c>
      <c r="I359" s="375"/>
      <c r="J359" s="375"/>
      <c r="K359" s="375"/>
      <c r="L359" s="375"/>
      <c r="M359" s="375"/>
      <c r="N359" s="375"/>
    </row>
    <row r="360" spans="1:14" ht="14" hidden="1" x14ac:dyDescent="0.15">
      <c r="A360" s="366">
        <v>73</v>
      </c>
      <c r="B360" s="374"/>
      <c r="C360" s="379">
        <v>31631</v>
      </c>
      <c r="D360" s="379">
        <v>30348</v>
      </c>
      <c r="E360" s="379">
        <v>21100</v>
      </c>
      <c r="F360" s="379">
        <v>15013</v>
      </c>
      <c r="G360" s="379">
        <v>11777</v>
      </c>
      <c r="I360" s="375"/>
      <c r="J360" s="375"/>
      <c r="K360" s="375"/>
      <c r="L360" s="375"/>
      <c r="M360" s="375"/>
      <c r="N360" s="375"/>
    </row>
    <row r="361" spans="1:14" ht="14" hidden="1" x14ac:dyDescent="0.15">
      <c r="A361" s="366">
        <v>74</v>
      </c>
      <c r="B361" s="374"/>
      <c r="C361" s="379">
        <v>34006</v>
      </c>
      <c r="D361" s="379">
        <v>32627</v>
      </c>
      <c r="E361" s="379">
        <v>22708</v>
      </c>
      <c r="F361" s="379">
        <v>16157</v>
      </c>
      <c r="G361" s="379">
        <v>12678</v>
      </c>
      <c r="I361" s="375"/>
      <c r="J361" s="375"/>
      <c r="K361" s="375"/>
      <c r="L361" s="375"/>
      <c r="M361" s="375"/>
      <c r="N361" s="375"/>
    </row>
    <row r="362" spans="1:14" ht="14" hidden="1" x14ac:dyDescent="0.15">
      <c r="A362" s="366">
        <v>75</v>
      </c>
      <c r="B362" s="374"/>
      <c r="C362" s="379">
        <v>36472</v>
      </c>
      <c r="D362" s="379">
        <v>34995</v>
      </c>
      <c r="E362" s="379">
        <v>24382</v>
      </c>
      <c r="F362" s="379">
        <v>17350</v>
      </c>
      <c r="G362" s="379">
        <v>13610</v>
      </c>
      <c r="I362" s="375"/>
      <c r="J362" s="375"/>
      <c r="K362" s="375"/>
      <c r="L362" s="375"/>
      <c r="M362" s="375"/>
      <c r="N362" s="375"/>
    </row>
    <row r="363" spans="1:14" ht="14" hidden="1" x14ac:dyDescent="0.15">
      <c r="A363" s="366">
        <v>76</v>
      </c>
      <c r="B363" s="374"/>
      <c r="C363" s="379">
        <v>36472</v>
      </c>
      <c r="D363" s="379">
        <v>34995</v>
      </c>
      <c r="E363" s="379">
        <v>24382</v>
      </c>
      <c r="F363" s="379">
        <v>17350</v>
      </c>
      <c r="G363" s="379">
        <v>13610</v>
      </c>
      <c r="I363" s="375"/>
      <c r="J363" s="375"/>
      <c r="K363" s="375"/>
      <c r="L363" s="375"/>
      <c r="M363" s="375"/>
      <c r="N363" s="375"/>
    </row>
    <row r="364" spans="1:14" ht="14" hidden="1" x14ac:dyDescent="0.15">
      <c r="A364" s="366">
        <v>77</v>
      </c>
      <c r="B364" s="374"/>
      <c r="C364" s="379">
        <v>36472</v>
      </c>
      <c r="D364" s="379">
        <v>34995</v>
      </c>
      <c r="E364" s="379">
        <v>24382</v>
      </c>
      <c r="F364" s="379">
        <v>17350</v>
      </c>
      <c r="G364" s="379">
        <v>13610</v>
      </c>
      <c r="I364" s="375"/>
      <c r="J364" s="375"/>
      <c r="K364" s="375"/>
      <c r="L364" s="375"/>
      <c r="M364" s="375"/>
      <c r="N364" s="375"/>
    </row>
    <row r="365" spans="1:14" ht="14" hidden="1" x14ac:dyDescent="0.15">
      <c r="A365" s="366">
        <v>78</v>
      </c>
      <c r="B365" s="374"/>
      <c r="C365" s="379">
        <v>36472</v>
      </c>
      <c r="D365" s="379">
        <v>34995</v>
      </c>
      <c r="E365" s="379">
        <v>24382</v>
      </c>
      <c r="F365" s="379">
        <v>17350</v>
      </c>
      <c r="G365" s="379">
        <v>13610</v>
      </c>
      <c r="I365" s="375"/>
      <c r="J365" s="375"/>
      <c r="K365" s="375"/>
      <c r="L365" s="375"/>
      <c r="M365" s="375"/>
      <c r="N365" s="375"/>
    </row>
    <row r="366" spans="1:14" ht="14" hidden="1" x14ac:dyDescent="0.15">
      <c r="A366" s="366">
        <v>79</v>
      </c>
      <c r="B366" s="374"/>
      <c r="C366" s="379">
        <v>36472</v>
      </c>
      <c r="D366" s="379">
        <v>34995</v>
      </c>
      <c r="E366" s="379">
        <v>24382</v>
      </c>
      <c r="F366" s="379">
        <v>17350</v>
      </c>
      <c r="G366" s="379">
        <v>13610</v>
      </c>
      <c r="I366" s="375"/>
      <c r="J366" s="375"/>
      <c r="K366" s="375"/>
      <c r="L366" s="375"/>
      <c r="M366" s="375"/>
      <c r="N366" s="375"/>
    </row>
    <row r="367" spans="1:14" ht="14" hidden="1" x14ac:dyDescent="0.15">
      <c r="A367" s="366">
        <v>80</v>
      </c>
      <c r="B367" s="374"/>
      <c r="C367" s="379">
        <v>36472</v>
      </c>
      <c r="D367" s="379">
        <v>34995</v>
      </c>
      <c r="E367" s="379">
        <v>24382</v>
      </c>
      <c r="F367" s="379">
        <v>17350</v>
      </c>
      <c r="G367" s="379">
        <v>13610</v>
      </c>
      <c r="I367" s="375"/>
      <c r="J367" s="375"/>
      <c r="K367" s="375"/>
      <c r="L367" s="375"/>
      <c r="M367" s="375"/>
      <c r="N367" s="375"/>
    </row>
    <row r="368" spans="1:14" ht="14" hidden="1" x14ac:dyDescent="0.15">
      <c r="A368" s="366">
        <v>81</v>
      </c>
      <c r="B368" s="374"/>
      <c r="C368" s="379">
        <v>36472</v>
      </c>
      <c r="D368" s="379">
        <v>34995</v>
      </c>
      <c r="E368" s="379">
        <v>24382</v>
      </c>
      <c r="F368" s="379">
        <v>17350</v>
      </c>
      <c r="G368" s="379">
        <v>13610</v>
      </c>
      <c r="I368" s="375"/>
      <c r="J368" s="375"/>
      <c r="K368" s="375"/>
      <c r="L368" s="375"/>
      <c r="M368" s="375"/>
      <c r="N368" s="375"/>
    </row>
    <row r="369" spans="1:14" ht="14" hidden="1" x14ac:dyDescent="0.15">
      <c r="A369" s="366">
        <v>82</v>
      </c>
      <c r="B369" s="374"/>
      <c r="C369" s="379">
        <v>36472</v>
      </c>
      <c r="D369" s="379">
        <v>34995</v>
      </c>
      <c r="E369" s="379">
        <v>24382</v>
      </c>
      <c r="F369" s="379">
        <v>17350</v>
      </c>
      <c r="G369" s="379">
        <v>13610</v>
      </c>
      <c r="I369" s="375"/>
      <c r="J369" s="375"/>
      <c r="K369" s="375"/>
      <c r="L369" s="375"/>
      <c r="M369" s="375"/>
      <c r="N369" s="375"/>
    </row>
    <row r="370" spans="1:14" ht="14" hidden="1" x14ac:dyDescent="0.15">
      <c r="A370" s="366">
        <v>83</v>
      </c>
      <c r="B370" s="374"/>
      <c r="C370" s="379">
        <v>36472</v>
      </c>
      <c r="D370" s="379">
        <v>34995</v>
      </c>
      <c r="E370" s="379">
        <v>24382</v>
      </c>
      <c r="F370" s="379">
        <v>17350</v>
      </c>
      <c r="G370" s="379">
        <v>13610</v>
      </c>
      <c r="I370" s="375"/>
      <c r="J370" s="375"/>
      <c r="K370" s="375"/>
      <c r="L370" s="375"/>
      <c r="M370" s="375"/>
      <c r="N370" s="375"/>
    </row>
    <row r="371" spans="1:14" ht="14" hidden="1" x14ac:dyDescent="0.15">
      <c r="A371" s="366">
        <v>84</v>
      </c>
      <c r="B371" s="374" t="s">
        <v>3</v>
      </c>
      <c r="C371" s="379">
        <v>36472</v>
      </c>
      <c r="D371" s="379">
        <v>34995</v>
      </c>
      <c r="E371" s="379">
        <v>24382</v>
      </c>
      <c r="F371" s="379">
        <v>17350</v>
      </c>
      <c r="G371" s="379">
        <v>13610</v>
      </c>
      <c r="I371" s="375"/>
      <c r="J371" s="375"/>
      <c r="K371" s="375"/>
      <c r="L371" s="375"/>
      <c r="M371" s="375"/>
      <c r="N371" s="375"/>
    </row>
    <row r="372" spans="1:14" ht="14" hidden="1" x14ac:dyDescent="0.15">
      <c r="A372" s="366">
        <v>1</v>
      </c>
      <c r="B372" s="374" t="s">
        <v>4</v>
      </c>
      <c r="C372" s="379">
        <v>1799</v>
      </c>
      <c r="D372" s="379">
        <v>1727</v>
      </c>
      <c r="E372" s="379">
        <v>1279</v>
      </c>
      <c r="F372" s="379">
        <v>911</v>
      </c>
      <c r="G372" s="379">
        <v>718</v>
      </c>
      <c r="I372" s="375"/>
      <c r="J372" s="375"/>
      <c r="K372" s="375"/>
      <c r="L372" s="375"/>
      <c r="M372" s="375"/>
      <c r="N372" s="375"/>
    </row>
    <row r="373" spans="1:14" ht="14" hidden="1" x14ac:dyDescent="0.15">
      <c r="A373" s="366">
        <v>2</v>
      </c>
      <c r="B373" s="374" t="s">
        <v>1</v>
      </c>
      <c r="C373" s="379">
        <v>3060</v>
      </c>
      <c r="D373" s="379">
        <v>2934</v>
      </c>
      <c r="E373" s="379">
        <v>2173</v>
      </c>
      <c r="F373" s="379">
        <v>1548</v>
      </c>
      <c r="G373" s="379">
        <v>1213</v>
      </c>
      <c r="I373" s="375"/>
      <c r="J373" s="375"/>
      <c r="K373" s="375"/>
      <c r="L373" s="375"/>
      <c r="M373" s="375"/>
      <c r="N373" s="375"/>
    </row>
    <row r="374" spans="1:14" ht="14" hidden="1" x14ac:dyDescent="0.15">
      <c r="A374" s="366">
        <v>3</v>
      </c>
      <c r="B374" s="374" t="s">
        <v>5</v>
      </c>
      <c r="C374" s="379">
        <v>4320</v>
      </c>
      <c r="D374" s="379">
        <v>4145</v>
      </c>
      <c r="E374" s="379">
        <v>3070</v>
      </c>
      <c r="F374" s="379">
        <v>2185</v>
      </c>
      <c r="G374" s="379">
        <v>1714</v>
      </c>
      <c r="I374" s="375"/>
      <c r="J374" s="375"/>
      <c r="K374" s="375"/>
      <c r="L374" s="375"/>
      <c r="M374" s="375"/>
      <c r="N374" s="375"/>
    </row>
    <row r="375" spans="1:14" hidden="1" x14ac:dyDescent="0.15">
      <c r="A375" s="366"/>
      <c r="B375" s="376"/>
      <c r="C375" s="377"/>
      <c r="D375" s="377"/>
      <c r="E375" s="377"/>
      <c r="F375" s="377"/>
      <c r="G375" s="377"/>
    </row>
    <row r="376" spans="1:14" ht="18" hidden="1" x14ac:dyDescent="0.2">
      <c r="A376" s="527" t="s">
        <v>20</v>
      </c>
      <c r="B376" s="528"/>
      <c r="C376" s="528"/>
      <c r="D376" s="528"/>
      <c r="E376" s="528"/>
      <c r="F376" s="528"/>
      <c r="G376" s="528"/>
    </row>
    <row r="377" spans="1:14" hidden="1" x14ac:dyDescent="0.15">
      <c r="A377" s="529" t="s">
        <v>0</v>
      </c>
      <c r="B377" s="530"/>
      <c r="C377" s="530"/>
      <c r="D377" s="530"/>
      <c r="E377" s="530"/>
      <c r="F377" s="530"/>
      <c r="G377" s="530"/>
    </row>
    <row r="378" spans="1:14" hidden="1" x14ac:dyDescent="0.15">
      <c r="A378" s="366" t="s">
        <v>2</v>
      </c>
      <c r="B378" s="367" t="s">
        <v>2</v>
      </c>
      <c r="C378" s="368">
        <v>2000</v>
      </c>
      <c r="D378" s="368">
        <v>3500</v>
      </c>
      <c r="E378" s="380">
        <v>5000</v>
      </c>
      <c r="F378" s="368">
        <v>10000</v>
      </c>
      <c r="G378" s="368">
        <v>20000</v>
      </c>
    </row>
    <row r="379" spans="1:14" hidden="1" x14ac:dyDescent="0.15">
      <c r="A379" s="366">
        <v>18</v>
      </c>
      <c r="B379" s="374"/>
      <c r="C379" s="10">
        <f t="shared" ref="C379:G394" si="11">+C305*$K$2</f>
        <v>359.70666666666671</v>
      </c>
      <c r="D379" s="10">
        <f t="shared" si="11"/>
        <v>345.1466666666667</v>
      </c>
      <c r="E379" s="10">
        <f t="shared" si="11"/>
        <v>252</v>
      </c>
      <c r="F379" s="10">
        <f t="shared" si="11"/>
        <v>179.38666666666668</v>
      </c>
      <c r="G379" s="10">
        <f t="shared" si="11"/>
        <v>140.93333333333334</v>
      </c>
    </row>
    <row r="380" spans="1:14" hidden="1" x14ac:dyDescent="0.15">
      <c r="A380" s="366">
        <v>19</v>
      </c>
      <c r="B380" s="374"/>
      <c r="C380" s="10">
        <f t="shared" si="11"/>
        <v>359.70666666666671</v>
      </c>
      <c r="D380" s="10">
        <f t="shared" si="11"/>
        <v>345.1466666666667</v>
      </c>
      <c r="E380" s="10">
        <f t="shared" si="11"/>
        <v>252</v>
      </c>
      <c r="F380" s="10">
        <f t="shared" si="11"/>
        <v>179.38666666666668</v>
      </c>
      <c r="G380" s="10">
        <f t="shared" si="11"/>
        <v>140.93333333333334</v>
      </c>
    </row>
    <row r="381" spans="1:14" hidden="1" x14ac:dyDescent="0.15">
      <c r="A381" s="366">
        <v>20</v>
      </c>
      <c r="B381" s="374"/>
      <c r="C381" s="10">
        <f t="shared" si="11"/>
        <v>359.70666666666671</v>
      </c>
      <c r="D381" s="10">
        <f t="shared" si="11"/>
        <v>345.1466666666667</v>
      </c>
      <c r="E381" s="10">
        <f t="shared" si="11"/>
        <v>252</v>
      </c>
      <c r="F381" s="10">
        <f t="shared" si="11"/>
        <v>179.38666666666668</v>
      </c>
      <c r="G381" s="10">
        <f t="shared" si="11"/>
        <v>140.93333333333334</v>
      </c>
    </row>
    <row r="382" spans="1:14" hidden="1" x14ac:dyDescent="0.15">
      <c r="A382" s="366">
        <v>21</v>
      </c>
      <c r="B382" s="374"/>
      <c r="C382" s="10">
        <f t="shared" si="11"/>
        <v>359.70666666666671</v>
      </c>
      <c r="D382" s="10">
        <f t="shared" si="11"/>
        <v>345.1466666666667</v>
      </c>
      <c r="E382" s="10">
        <f t="shared" si="11"/>
        <v>252</v>
      </c>
      <c r="F382" s="10">
        <f t="shared" si="11"/>
        <v>179.38666666666668</v>
      </c>
      <c r="G382" s="10">
        <f t="shared" si="11"/>
        <v>140.93333333333334</v>
      </c>
    </row>
    <row r="383" spans="1:14" hidden="1" x14ac:dyDescent="0.15">
      <c r="A383" s="366">
        <v>22</v>
      </c>
      <c r="B383" s="374"/>
      <c r="C383" s="10">
        <f t="shared" si="11"/>
        <v>359.70666666666671</v>
      </c>
      <c r="D383" s="10">
        <f t="shared" si="11"/>
        <v>345.1466666666667</v>
      </c>
      <c r="E383" s="10">
        <f t="shared" si="11"/>
        <v>252</v>
      </c>
      <c r="F383" s="10">
        <f t="shared" si="11"/>
        <v>179.38666666666668</v>
      </c>
      <c r="G383" s="10">
        <f t="shared" si="11"/>
        <v>140.93333333333334</v>
      </c>
    </row>
    <row r="384" spans="1:14" hidden="1" x14ac:dyDescent="0.15">
      <c r="A384" s="366">
        <v>23</v>
      </c>
      <c r="B384" s="374"/>
      <c r="C384" s="10">
        <f t="shared" si="11"/>
        <v>359.70666666666671</v>
      </c>
      <c r="D384" s="10">
        <f t="shared" si="11"/>
        <v>345.1466666666667</v>
      </c>
      <c r="E384" s="10">
        <f t="shared" si="11"/>
        <v>252</v>
      </c>
      <c r="F384" s="10">
        <f t="shared" si="11"/>
        <v>179.38666666666668</v>
      </c>
      <c r="G384" s="10">
        <f t="shared" si="11"/>
        <v>140.93333333333334</v>
      </c>
    </row>
    <row r="385" spans="1:7" hidden="1" x14ac:dyDescent="0.15">
      <c r="A385" s="366">
        <v>24</v>
      </c>
      <c r="B385" s="374"/>
      <c r="C385" s="10">
        <f t="shared" si="11"/>
        <v>359.70666666666671</v>
      </c>
      <c r="D385" s="10">
        <f t="shared" si="11"/>
        <v>345.1466666666667</v>
      </c>
      <c r="E385" s="10">
        <f t="shared" si="11"/>
        <v>252</v>
      </c>
      <c r="F385" s="10">
        <f t="shared" si="11"/>
        <v>179.38666666666668</v>
      </c>
      <c r="G385" s="10">
        <f t="shared" si="11"/>
        <v>140.93333333333334</v>
      </c>
    </row>
    <row r="386" spans="1:7" hidden="1" x14ac:dyDescent="0.15">
      <c r="A386" s="366">
        <v>25</v>
      </c>
      <c r="B386" s="374"/>
      <c r="C386" s="10">
        <f t="shared" si="11"/>
        <v>388.08000000000004</v>
      </c>
      <c r="D386" s="10">
        <f t="shared" si="11"/>
        <v>372.30666666666667</v>
      </c>
      <c r="E386" s="10">
        <f t="shared" si="11"/>
        <v>268.8</v>
      </c>
      <c r="F386" s="10">
        <f t="shared" si="11"/>
        <v>191.42666666666668</v>
      </c>
      <c r="G386" s="10">
        <f t="shared" si="11"/>
        <v>150.17333333333335</v>
      </c>
    </row>
    <row r="387" spans="1:7" hidden="1" x14ac:dyDescent="0.15">
      <c r="A387" s="366">
        <v>26</v>
      </c>
      <c r="B387" s="374"/>
      <c r="C387" s="10">
        <f t="shared" si="11"/>
        <v>388.08000000000004</v>
      </c>
      <c r="D387" s="10">
        <f t="shared" si="11"/>
        <v>372.30666666666667</v>
      </c>
      <c r="E387" s="10">
        <f t="shared" si="11"/>
        <v>268.8</v>
      </c>
      <c r="F387" s="10">
        <f t="shared" si="11"/>
        <v>191.42666666666668</v>
      </c>
      <c r="G387" s="10">
        <f t="shared" si="11"/>
        <v>150.17333333333335</v>
      </c>
    </row>
    <row r="388" spans="1:7" hidden="1" x14ac:dyDescent="0.15">
      <c r="A388" s="366">
        <v>27</v>
      </c>
      <c r="B388" s="374"/>
      <c r="C388" s="10">
        <f t="shared" si="11"/>
        <v>388.08000000000004</v>
      </c>
      <c r="D388" s="10">
        <f t="shared" si="11"/>
        <v>372.30666666666667</v>
      </c>
      <c r="E388" s="10">
        <f t="shared" si="11"/>
        <v>268.8</v>
      </c>
      <c r="F388" s="10">
        <f t="shared" si="11"/>
        <v>191.42666666666668</v>
      </c>
      <c r="G388" s="10">
        <f t="shared" si="11"/>
        <v>150.17333333333335</v>
      </c>
    </row>
    <row r="389" spans="1:7" hidden="1" x14ac:dyDescent="0.15">
      <c r="A389" s="366">
        <v>28</v>
      </c>
      <c r="B389" s="374"/>
      <c r="C389" s="10">
        <f t="shared" si="11"/>
        <v>388.08000000000004</v>
      </c>
      <c r="D389" s="10">
        <f t="shared" si="11"/>
        <v>372.30666666666667</v>
      </c>
      <c r="E389" s="10">
        <f t="shared" si="11"/>
        <v>268.8</v>
      </c>
      <c r="F389" s="10">
        <f t="shared" si="11"/>
        <v>191.42666666666668</v>
      </c>
      <c r="G389" s="10">
        <f t="shared" si="11"/>
        <v>150.17333333333335</v>
      </c>
    </row>
    <row r="390" spans="1:7" hidden="1" x14ac:dyDescent="0.15">
      <c r="A390" s="366">
        <v>29</v>
      </c>
      <c r="B390" s="374"/>
      <c r="C390" s="10">
        <f t="shared" si="11"/>
        <v>388.08000000000004</v>
      </c>
      <c r="D390" s="10">
        <f t="shared" si="11"/>
        <v>372.30666666666667</v>
      </c>
      <c r="E390" s="10">
        <f t="shared" si="11"/>
        <v>268.8</v>
      </c>
      <c r="F390" s="10">
        <f t="shared" si="11"/>
        <v>191.42666666666668</v>
      </c>
      <c r="G390" s="10">
        <f t="shared" si="11"/>
        <v>150.17333333333335</v>
      </c>
    </row>
    <row r="391" spans="1:7" hidden="1" x14ac:dyDescent="0.15">
      <c r="A391" s="366">
        <v>30</v>
      </c>
      <c r="B391" s="374"/>
      <c r="C391" s="10">
        <f t="shared" si="11"/>
        <v>437.82666666666671</v>
      </c>
      <c r="D391" s="10">
        <f t="shared" si="11"/>
        <v>420.18666666666667</v>
      </c>
      <c r="E391" s="10">
        <f t="shared" si="11"/>
        <v>298.94666666666666</v>
      </c>
      <c r="F391" s="10">
        <f t="shared" si="11"/>
        <v>212.89333333333335</v>
      </c>
      <c r="G391" s="10">
        <f t="shared" si="11"/>
        <v>167.06666666666666</v>
      </c>
    </row>
    <row r="392" spans="1:7" hidden="1" x14ac:dyDescent="0.15">
      <c r="A392" s="366">
        <v>31</v>
      </c>
      <c r="B392" s="374"/>
      <c r="C392" s="10">
        <f t="shared" si="11"/>
        <v>437.82666666666671</v>
      </c>
      <c r="D392" s="10">
        <f t="shared" si="11"/>
        <v>420.18666666666667</v>
      </c>
      <c r="E392" s="10">
        <f t="shared" si="11"/>
        <v>298.94666666666666</v>
      </c>
      <c r="F392" s="10">
        <f t="shared" si="11"/>
        <v>212.89333333333335</v>
      </c>
      <c r="G392" s="10">
        <f t="shared" si="11"/>
        <v>167.06666666666666</v>
      </c>
    </row>
    <row r="393" spans="1:7" hidden="1" x14ac:dyDescent="0.15">
      <c r="A393" s="366">
        <v>32</v>
      </c>
      <c r="B393" s="374"/>
      <c r="C393" s="10">
        <f t="shared" si="11"/>
        <v>437.82666666666671</v>
      </c>
      <c r="D393" s="10">
        <f t="shared" si="11"/>
        <v>420.18666666666667</v>
      </c>
      <c r="E393" s="10">
        <f t="shared" si="11"/>
        <v>298.94666666666666</v>
      </c>
      <c r="F393" s="10">
        <f t="shared" si="11"/>
        <v>212.89333333333335</v>
      </c>
      <c r="G393" s="10">
        <f t="shared" si="11"/>
        <v>167.06666666666666</v>
      </c>
    </row>
    <row r="394" spans="1:7" hidden="1" x14ac:dyDescent="0.15">
      <c r="A394" s="366">
        <v>33</v>
      </c>
      <c r="B394" s="374"/>
      <c r="C394" s="10">
        <f t="shared" si="11"/>
        <v>437.82666666666671</v>
      </c>
      <c r="D394" s="10">
        <f t="shared" si="11"/>
        <v>420.18666666666667</v>
      </c>
      <c r="E394" s="10">
        <f t="shared" si="11"/>
        <v>298.94666666666666</v>
      </c>
      <c r="F394" s="10">
        <f t="shared" si="11"/>
        <v>212.89333333333335</v>
      </c>
      <c r="G394" s="10">
        <f t="shared" si="11"/>
        <v>167.06666666666666</v>
      </c>
    </row>
    <row r="395" spans="1:7" hidden="1" x14ac:dyDescent="0.15">
      <c r="A395" s="366">
        <v>34</v>
      </c>
      <c r="B395" s="374"/>
      <c r="C395" s="10">
        <f t="shared" ref="C395:G410" si="12">+C321*$K$2</f>
        <v>437.82666666666671</v>
      </c>
      <c r="D395" s="10">
        <f t="shared" si="12"/>
        <v>420.18666666666667</v>
      </c>
      <c r="E395" s="10">
        <f t="shared" si="12"/>
        <v>298.94666666666666</v>
      </c>
      <c r="F395" s="10">
        <f t="shared" si="12"/>
        <v>212.89333333333335</v>
      </c>
      <c r="G395" s="10">
        <f t="shared" si="12"/>
        <v>167.06666666666666</v>
      </c>
    </row>
    <row r="396" spans="1:7" hidden="1" x14ac:dyDescent="0.15">
      <c r="A396" s="366">
        <v>35</v>
      </c>
      <c r="B396" s="374"/>
      <c r="C396" s="10">
        <f t="shared" si="12"/>
        <v>495.6</v>
      </c>
      <c r="D396" s="10">
        <f t="shared" si="12"/>
        <v>475.44</v>
      </c>
      <c r="E396" s="10">
        <f t="shared" si="12"/>
        <v>334.69333333333333</v>
      </c>
      <c r="F396" s="10">
        <f t="shared" si="12"/>
        <v>238.37333333333333</v>
      </c>
      <c r="G396" s="10">
        <f t="shared" si="12"/>
        <v>187.04000000000002</v>
      </c>
    </row>
    <row r="397" spans="1:7" hidden="1" x14ac:dyDescent="0.15">
      <c r="A397" s="366">
        <v>36</v>
      </c>
      <c r="B397" s="374"/>
      <c r="C397" s="10">
        <f t="shared" si="12"/>
        <v>495.6</v>
      </c>
      <c r="D397" s="10">
        <f t="shared" si="12"/>
        <v>475.44</v>
      </c>
      <c r="E397" s="10">
        <f t="shared" si="12"/>
        <v>334.69333333333333</v>
      </c>
      <c r="F397" s="10">
        <f t="shared" si="12"/>
        <v>238.37333333333333</v>
      </c>
      <c r="G397" s="10">
        <f t="shared" si="12"/>
        <v>187.04000000000002</v>
      </c>
    </row>
    <row r="398" spans="1:7" hidden="1" x14ac:dyDescent="0.15">
      <c r="A398" s="366">
        <v>37</v>
      </c>
      <c r="B398" s="374"/>
      <c r="C398" s="10">
        <f t="shared" si="12"/>
        <v>495.6</v>
      </c>
      <c r="D398" s="10">
        <f t="shared" si="12"/>
        <v>475.44</v>
      </c>
      <c r="E398" s="10">
        <f t="shared" si="12"/>
        <v>334.69333333333333</v>
      </c>
      <c r="F398" s="10">
        <f t="shared" si="12"/>
        <v>238.37333333333333</v>
      </c>
      <c r="G398" s="10">
        <f t="shared" si="12"/>
        <v>187.04000000000002</v>
      </c>
    </row>
    <row r="399" spans="1:7" hidden="1" x14ac:dyDescent="0.15">
      <c r="A399" s="366">
        <v>38</v>
      </c>
      <c r="B399" s="374"/>
      <c r="C399" s="10">
        <f t="shared" si="12"/>
        <v>495.6</v>
      </c>
      <c r="D399" s="10">
        <f t="shared" si="12"/>
        <v>475.44</v>
      </c>
      <c r="E399" s="10">
        <f t="shared" si="12"/>
        <v>334.69333333333333</v>
      </c>
      <c r="F399" s="10">
        <f t="shared" si="12"/>
        <v>238.37333333333333</v>
      </c>
      <c r="G399" s="10">
        <f t="shared" si="12"/>
        <v>187.04000000000002</v>
      </c>
    </row>
    <row r="400" spans="1:7" hidden="1" x14ac:dyDescent="0.15">
      <c r="A400" s="366">
        <v>39</v>
      </c>
      <c r="B400" s="374"/>
      <c r="C400" s="10">
        <f t="shared" si="12"/>
        <v>495.6</v>
      </c>
      <c r="D400" s="10">
        <f t="shared" si="12"/>
        <v>475.44</v>
      </c>
      <c r="E400" s="10">
        <f t="shared" si="12"/>
        <v>334.69333333333333</v>
      </c>
      <c r="F400" s="10">
        <f t="shared" si="12"/>
        <v>238.37333333333333</v>
      </c>
      <c r="G400" s="10">
        <f t="shared" si="12"/>
        <v>187.04000000000002</v>
      </c>
    </row>
    <row r="401" spans="1:7" hidden="1" x14ac:dyDescent="0.15">
      <c r="A401" s="366">
        <v>40</v>
      </c>
      <c r="B401" s="374"/>
      <c r="C401" s="10">
        <f t="shared" si="12"/>
        <v>562.14666666666665</v>
      </c>
      <c r="D401" s="10">
        <f t="shared" si="12"/>
        <v>539.28</v>
      </c>
      <c r="E401" s="10">
        <f t="shared" si="12"/>
        <v>376.69333333333333</v>
      </c>
      <c r="F401" s="10">
        <f t="shared" si="12"/>
        <v>268.24</v>
      </c>
      <c r="G401" s="10">
        <f t="shared" si="12"/>
        <v>210.37333333333333</v>
      </c>
    </row>
    <row r="402" spans="1:7" hidden="1" x14ac:dyDescent="0.15">
      <c r="A402" s="366">
        <v>41</v>
      </c>
      <c r="B402" s="374"/>
      <c r="C402" s="10">
        <f t="shared" si="12"/>
        <v>562.14666666666665</v>
      </c>
      <c r="D402" s="10">
        <f t="shared" si="12"/>
        <v>539.28</v>
      </c>
      <c r="E402" s="10">
        <f t="shared" si="12"/>
        <v>376.69333333333333</v>
      </c>
      <c r="F402" s="10">
        <f t="shared" si="12"/>
        <v>268.24</v>
      </c>
      <c r="G402" s="10">
        <f t="shared" si="12"/>
        <v>210.37333333333333</v>
      </c>
    </row>
    <row r="403" spans="1:7" hidden="1" x14ac:dyDescent="0.15">
      <c r="A403" s="366">
        <v>42</v>
      </c>
      <c r="B403" s="374"/>
      <c r="C403" s="10">
        <f t="shared" si="12"/>
        <v>562.14666666666665</v>
      </c>
      <c r="D403" s="10">
        <f t="shared" si="12"/>
        <v>539.28</v>
      </c>
      <c r="E403" s="10">
        <f t="shared" si="12"/>
        <v>376.69333333333333</v>
      </c>
      <c r="F403" s="10">
        <f t="shared" si="12"/>
        <v>268.24</v>
      </c>
      <c r="G403" s="10">
        <f t="shared" si="12"/>
        <v>210.37333333333333</v>
      </c>
    </row>
    <row r="404" spans="1:7" hidden="1" x14ac:dyDescent="0.15">
      <c r="A404" s="366">
        <v>43</v>
      </c>
      <c r="B404" s="374"/>
      <c r="C404" s="10">
        <f t="shared" si="12"/>
        <v>562.14666666666665</v>
      </c>
      <c r="D404" s="10">
        <f t="shared" si="12"/>
        <v>539.28</v>
      </c>
      <c r="E404" s="10">
        <f t="shared" si="12"/>
        <v>376.69333333333333</v>
      </c>
      <c r="F404" s="10">
        <f t="shared" si="12"/>
        <v>268.24</v>
      </c>
      <c r="G404" s="10">
        <f t="shared" si="12"/>
        <v>210.37333333333333</v>
      </c>
    </row>
    <row r="405" spans="1:7" hidden="1" x14ac:dyDescent="0.15">
      <c r="A405" s="366">
        <v>44</v>
      </c>
      <c r="B405" s="374"/>
      <c r="C405" s="10">
        <f t="shared" si="12"/>
        <v>562.14666666666665</v>
      </c>
      <c r="D405" s="10">
        <f t="shared" si="12"/>
        <v>539.28</v>
      </c>
      <c r="E405" s="10">
        <f t="shared" si="12"/>
        <v>376.69333333333333</v>
      </c>
      <c r="F405" s="10">
        <f t="shared" si="12"/>
        <v>268.24</v>
      </c>
      <c r="G405" s="10">
        <f t="shared" si="12"/>
        <v>210.37333333333333</v>
      </c>
    </row>
    <row r="406" spans="1:7" hidden="1" x14ac:dyDescent="0.15">
      <c r="A406" s="366">
        <v>45</v>
      </c>
      <c r="B406" s="374"/>
      <c r="C406" s="10">
        <f t="shared" si="12"/>
        <v>636.16000000000008</v>
      </c>
      <c r="D406" s="10">
        <f t="shared" si="12"/>
        <v>610.4</v>
      </c>
      <c r="E406" s="10">
        <f t="shared" si="12"/>
        <v>424.10666666666668</v>
      </c>
      <c r="F406" s="10">
        <f t="shared" si="12"/>
        <v>301.84000000000003</v>
      </c>
      <c r="G406" s="10">
        <f t="shared" si="12"/>
        <v>236.97333333333336</v>
      </c>
    </row>
    <row r="407" spans="1:7" hidden="1" x14ac:dyDescent="0.15">
      <c r="A407" s="366">
        <v>46</v>
      </c>
      <c r="B407" s="374"/>
      <c r="C407" s="10">
        <f t="shared" si="12"/>
        <v>636.16000000000008</v>
      </c>
      <c r="D407" s="10">
        <f t="shared" si="12"/>
        <v>610.4</v>
      </c>
      <c r="E407" s="10">
        <f t="shared" si="12"/>
        <v>424.10666666666668</v>
      </c>
      <c r="F407" s="10">
        <f t="shared" si="12"/>
        <v>301.84000000000003</v>
      </c>
      <c r="G407" s="10">
        <f t="shared" si="12"/>
        <v>236.97333333333336</v>
      </c>
    </row>
    <row r="408" spans="1:7" hidden="1" x14ac:dyDescent="0.15">
      <c r="A408" s="366">
        <v>47</v>
      </c>
      <c r="B408" s="374"/>
      <c r="C408" s="10">
        <f t="shared" si="12"/>
        <v>636.16000000000008</v>
      </c>
      <c r="D408" s="10">
        <f t="shared" si="12"/>
        <v>610.4</v>
      </c>
      <c r="E408" s="10">
        <f t="shared" si="12"/>
        <v>424.10666666666668</v>
      </c>
      <c r="F408" s="10">
        <f t="shared" si="12"/>
        <v>301.84000000000003</v>
      </c>
      <c r="G408" s="10">
        <f t="shared" si="12"/>
        <v>236.97333333333336</v>
      </c>
    </row>
    <row r="409" spans="1:7" hidden="1" x14ac:dyDescent="0.15">
      <c r="A409" s="366">
        <v>48</v>
      </c>
      <c r="B409" s="374"/>
      <c r="C409" s="10">
        <f t="shared" si="12"/>
        <v>636.16000000000008</v>
      </c>
      <c r="D409" s="10">
        <f t="shared" si="12"/>
        <v>610.4</v>
      </c>
      <c r="E409" s="10">
        <f t="shared" si="12"/>
        <v>424.10666666666668</v>
      </c>
      <c r="F409" s="10">
        <f t="shared" si="12"/>
        <v>301.84000000000003</v>
      </c>
      <c r="G409" s="10">
        <f t="shared" si="12"/>
        <v>236.97333333333336</v>
      </c>
    </row>
    <row r="410" spans="1:7" hidden="1" x14ac:dyDescent="0.15">
      <c r="A410" s="366">
        <v>49</v>
      </c>
      <c r="B410" s="374"/>
      <c r="C410" s="10">
        <f t="shared" si="12"/>
        <v>636.16000000000008</v>
      </c>
      <c r="D410" s="10">
        <f t="shared" si="12"/>
        <v>610.4</v>
      </c>
      <c r="E410" s="10">
        <f t="shared" si="12"/>
        <v>424.10666666666668</v>
      </c>
      <c r="F410" s="10">
        <f t="shared" si="12"/>
        <v>301.84000000000003</v>
      </c>
      <c r="G410" s="10">
        <f t="shared" si="12"/>
        <v>236.97333333333336</v>
      </c>
    </row>
    <row r="411" spans="1:7" hidden="1" x14ac:dyDescent="0.15">
      <c r="A411" s="366">
        <v>50</v>
      </c>
      <c r="B411" s="374"/>
      <c r="C411" s="10">
        <f t="shared" ref="C411:G426" si="13">+C337*$K$2</f>
        <v>719.88</v>
      </c>
      <c r="D411" s="10">
        <f t="shared" si="13"/>
        <v>690.76</v>
      </c>
      <c r="E411" s="10">
        <f t="shared" si="13"/>
        <v>477.86666666666667</v>
      </c>
      <c r="F411" s="10">
        <f t="shared" si="13"/>
        <v>340.2</v>
      </c>
      <c r="G411" s="10">
        <f t="shared" si="13"/>
        <v>266.84000000000003</v>
      </c>
    </row>
    <row r="412" spans="1:7" hidden="1" x14ac:dyDescent="0.15">
      <c r="A412" s="366">
        <v>51</v>
      </c>
      <c r="B412" s="374"/>
      <c r="C412" s="10">
        <f t="shared" si="13"/>
        <v>719.88</v>
      </c>
      <c r="D412" s="10">
        <f t="shared" si="13"/>
        <v>690.76</v>
      </c>
      <c r="E412" s="10">
        <f t="shared" si="13"/>
        <v>477.86666666666667</v>
      </c>
      <c r="F412" s="10">
        <f t="shared" si="13"/>
        <v>340.2</v>
      </c>
      <c r="G412" s="10">
        <f t="shared" si="13"/>
        <v>266.84000000000003</v>
      </c>
    </row>
    <row r="413" spans="1:7" hidden="1" x14ac:dyDescent="0.15">
      <c r="A413" s="366">
        <v>52</v>
      </c>
      <c r="B413" s="374"/>
      <c r="C413" s="10">
        <f t="shared" si="13"/>
        <v>719.88</v>
      </c>
      <c r="D413" s="10">
        <f t="shared" si="13"/>
        <v>690.76</v>
      </c>
      <c r="E413" s="10">
        <f t="shared" si="13"/>
        <v>477.86666666666667</v>
      </c>
      <c r="F413" s="10">
        <f t="shared" si="13"/>
        <v>340.2</v>
      </c>
      <c r="G413" s="10">
        <f t="shared" si="13"/>
        <v>266.84000000000003</v>
      </c>
    </row>
    <row r="414" spans="1:7" hidden="1" x14ac:dyDescent="0.15">
      <c r="A414" s="366">
        <v>53</v>
      </c>
      <c r="B414" s="374"/>
      <c r="C414" s="10">
        <f t="shared" si="13"/>
        <v>719.88</v>
      </c>
      <c r="D414" s="10">
        <f t="shared" si="13"/>
        <v>690.76</v>
      </c>
      <c r="E414" s="10">
        <f t="shared" si="13"/>
        <v>477.86666666666667</v>
      </c>
      <c r="F414" s="10">
        <f t="shared" si="13"/>
        <v>340.2</v>
      </c>
      <c r="G414" s="10">
        <f t="shared" si="13"/>
        <v>266.84000000000003</v>
      </c>
    </row>
    <row r="415" spans="1:7" hidden="1" x14ac:dyDescent="0.15">
      <c r="A415" s="366">
        <v>54</v>
      </c>
      <c r="B415" s="374"/>
      <c r="C415" s="10">
        <f t="shared" si="13"/>
        <v>719.88</v>
      </c>
      <c r="D415" s="10">
        <f t="shared" si="13"/>
        <v>690.76</v>
      </c>
      <c r="E415" s="10">
        <f t="shared" si="13"/>
        <v>477.86666666666667</v>
      </c>
      <c r="F415" s="10">
        <f t="shared" si="13"/>
        <v>340.2</v>
      </c>
      <c r="G415" s="10">
        <f t="shared" si="13"/>
        <v>266.84000000000003</v>
      </c>
    </row>
    <row r="416" spans="1:7" hidden="1" x14ac:dyDescent="0.15">
      <c r="A416" s="366">
        <v>55</v>
      </c>
      <c r="B416" s="374"/>
      <c r="C416" s="10">
        <f t="shared" si="13"/>
        <v>812</v>
      </c>
      <c r="D416" s="10">
        <f t="shared" si="13"/>
        <v>778.96</v>
      </c>
      <c r="E416" s="10">
        <f t="shared" si="13"/>
        <v>537.69333333333338</v>
      </c>
      <c r="F416" s="10">
        <f t="shared" si="13"/>
        <v>382.57333333333332</v>
      </c>
      <c r="G416" s="10">
        <f t="shared" si="13"/>
        <v>300.34666666666669</v>
      </c>
    </row>
    <row r="417" spans="1:7" hidden="1" x14ac:dyDescent="0.15">
      <c r="A417" s="366">
        <v>56</v>
      </c>
      <c r="B417" s="374"/>
      <c r="C417" s="10">
        <f t="shared" si="13"/>
        <v>812</v>
      </c>
      <c r="D417" s="10">
        <f t="shared" si="13"/>
        <v>778.96</v>
      </c>
      <c r="E417" s="10">
        <f t="shared" si="13"/>
        <v>537.69333333333338</v>
      </c>
      <c r="F417" s="10">
        <f t="shared" si="13"/>
        <v>382.57333333333332</v>
      </c>
      <c r="G417" s="10">
        <f t="shared" si="13"/>
        <v>300.34666666666669</v>
      </c>
    </row>
    <row r="418" spans="1:7" hidden="1" x14ac:dyDescent="0.15">
      <c r="A418" s="366">
        <v>57</v>
      </c>
      <c r="B418" s="374"/>
      <c r="C418" s="10">
        <f t="shared" si="13"/>
        <v>812</v>
      </c>
      <c r="D418" s="10">
        <f t="shared" si="13"/>
        <v>778.96</v>
      </c>
      <c r="E418" s="10">
        <f t="shared" si="13"/>
        <v>537.69333333333338</v>
      </c>
      <c r="F418" s="10">
        <f t="shared" si="13"/>
        <v>382.57333333333332</v>
      </c>
      <c r="G418" s="10">
        <f t="shared" si="13"/>
        <v>300.34666666666669</v>
      </c>
    </row>
    <row r="419" spans="1:7" hidden="1" x14ac:dyDescent="0.15">
      <c r="A419" s="366">
        <v>58</v>
      </c>
      <c r="B419" s="374"/>
      <c r="C419" s="10">
        <f t="shared" si="13"/>
        <v>812</v>
      </c>
      <c r="D419" s="10">
        <f t="shared" si="13"/>
        <v>778.96</v>
      </c>
      <c r="E419" s="10">
        <f t="shared" si="13"/>
        <v>537.69333333333338</v>
      </c>
      <c r="F419" s="10">
        <f t="shared" si="13"/>
        <v>382.57333333333332</v>
      </c>
      <c r="G419" s="10">
        <f t="shared" si="13"/>
        <v>300.34666666666669</v>
      </c>
    </row>
    <row r="420" spans="1:7" hidden="1" x14ac:dyDescent="0.15">
      <c r="A420" s="366">
        <v>59</v>
      </c>
      <c r="B420" s="374"/>
      <c r="C420" s="10">
        <f t="shared" si="13"/>
        <v>812</v>
      </c>
      <c r="D420" s="10">
        <f t="shared" si="13"/>
        <v>778.96</v>
      </c>
      <c r="E420" s="10">
        <f t="shared" si="13"/>
        <v>537.69333333333338</v>
      </c>
      <c r="F420" s="10">
        <f t="shared" si="13"/>
        <v>382.57333333333332</v>
      </c>
      <c r="G420" s="10">
        <f t="shared" si="13"/>
        <v>300.34666666666669</v>
      </c>
    </row>
    <row r="421" spans="1:7" hidden="1" x14ac:dyDescent="0.15">
      <c r="A421" s="366">
        <v>60</v>
      </c>
      <c r="B421" s="374"/>
      <c r="C421" s="10">
        <f t="shared" si="13"/>
        <v>873.32</v>
      </c>
      <c r="D421" s="10">
        <f t="shared" si="13"/>
        <v>837.94666666666672</v>
      </c>
      <c r="E421" s="10">
        <f t="shared" si="13"/>
        <v>577.73333333333335</v>
      </c>
      <c r="F421" s="10">
        <f t="shared" si="13"/>
        <v>411.13333333333333</v>
      </c>
      <c r="G421" s="10">
        <f t="shared" si="13"/>
        <v>322.56</v>
      </c>
    </row>
    <row r="422" spans="1:7" hidden="1" x14ac:dyDescent="0.15">
      <c r="A422" s="366">
        <v>61</v>
      </c>
      <c r="B422" s="374"/>
      <c r="C422" s="10">
        <f t="shared" si="13"/>
        <v>980.37333333333333</v>
      </c>
      <c r="D422" s="10">
        <f t="shared" si="13"/>
        <v>940.70666666666671</v>
      </c>
      <c r="E422" s="10">
        <f t="shared" si="13"/>
        <v>648.01333333333332</v>
      </c>
      <c r="F422" s="10">
        <f t="shared" si="13"/>
        <v>461.25333333333333</v>
      </c>
      <c r="G422" s="10">
        <f t="shared" si="13"/>
        <v>361.76</v>
      </c>
    </row>
    <row r="423" spans="1:7" hidden="1" x14ac:dyDescent="0.15">
      <c r="A423" s="366">
        <v>62</v>
      </c>
      <c r="B423" s="374"/>
      <c r="C423" s="10">
        <f t="shared" si="13"/>
        <v>1096.2933333333333</v>
      </c>
      <c r="D423" s="10">
        <f t="shared" si="13"/>
        <v>1051.96</v>
      </c>
      <c r="E423" s="10">
        <f t="shared" si="13"/>
        <v>724.26666666666665</v>
      </c>
      <c r="F423" s="10">
        <f t="shared" si="13"/>
        <v>515.29333333333341</v>
      </c>
      <c r="G423" s="10">
        <f t="shared" si="13"/>
        <v>404.41333333333336</v>
      </c>
    </row>
    <row r="424" spans="1:7" hidden="1" x14ac:dyDescent="0.15">
      <c r="A424" s="366">
        <v>63</v>
      </c>
      <c r="B424" s="374"/>
      <c r="C424" s="10">
        <f t="shared" si="13"/>
        <v>1220.7066666666667</v>
      </c>
      <c r="D424" s="10">
        <f t="shared" si="13"/>
        <v>1171.4266666666667</v>
      </c>
      <c r="E424" s="10">
        <f t="shared" si="13"/>
        <v>806.77333333333343</v>
      </c>
      <c r="F424" s="10">
        <f t="shared" si="13"/>
        <v>574.18666666666672</v>
      </c>
      <c r="G424" s="10">
        <f t="shared" si="13"/>
        <v>450.61333333333334</v>
      </c>
    </row>
    <row r="425" spans="1:7" hidden="1" x14ac:dyDescent="0.15">
      <c r="A425" s="366">
        <v>64</v>
      </c>
      <c r="B425" s="374"/>
      <c r="C425" s="10">
        <f t="shared" si="13"/>
        <v>1354.3600000000001</v>
      </c>
      <c r="D425" s="10">
        <f t="shared" si="13"/>
        <v>1299.48</v>
      </c>
      <c r="E425" s="10">
        <f t="shared" si="13"/>
        <v>895.34666666666669</v>
      </c>
      <c r="F425" s="10">
        <f t="shared" si="13"/>
        <v>637.18666666666672</v>
      </c>
      <c r="G425" s="10">
        <f t="shared" si="13"/>
        <v>499.70666666666671</v>
      </c>
    </row>
    <row r="426" spans="1:7" hidden="1" x14ac:dyDescent="0.15">
      <c r="A426" s="366">
        <v>65</v>
      </c>
      <c r="B426" s="374"/>
      <c r="C426" s="10">
        <f t="shared" si="13"/>
        <v>1496.6933333333334</v>
      </c>
      <c r="D426" s="10">
        <f t="shared" si="13"/>
        <v>1436.0266666666666</v>
      </c>
      <c r="E426" s="10">
        <f t="shared" si="13"/>
        <v>990.08</v>
      </c>
      <c r="F426" s="10">
        <f t="shared" si="13"/>
        <v>704.48</v>
      </c>
      <c r="G426" s="10">
        <f t="shared" si="13"/>
        <v>552.72</v>
      </c>
    </row>
    <row r="427" spans="1:7" hidden="1" x14ac:dyDescent="0.15">
      <c r="A427" s="366">
        <v>66</v>
      </c>
      <c r="B427" s="374"/>
      <c r="C427" s="10">
        <f t="shared" ref="C427:G442" si="14">+C353*$K$2</f>
        <v>1647.7066666666667</v>
      </c>
      <c r="D427" s="10">
        <f t="shared" si="14"/>
        <v>1581.0666666666668</v>
      </c>
      <c r="E427" s="10">
        <f t="shared" si="14"/>
        <v>1091.0666666666666</v>
      </c>
      <c r="F427" s="10">
        <f t="shared" si="14"/>
        <v>776.44</v>
      </c>
      <c r="G427" s="10">
        <f t="shared" si="14"/>
        <v>609.18666666666672</v>
      </c>
    </row>
    <row r="428" spans="1:7" hidden="1" x14ac:dyDescent="0.15">
      <c r="A428" s="366">
        <v>67</v>
      </c>
      <c r="B428" s="374"/>
      <c r="C428" s="10">
        <f t="shared" si="14"/>
        <v>1807.5866666666668</v>
      </c>
      <c r="D428" s="10">
        <f t="shared" si="14"/>
        <v>1734.3200000000002</v>
      </c>
      <c r="E428" s="10">
        <f t="shared" si="14"/>
        <v>1198.0266666666666</v>
      </c>
      <c r="F428" s="10">
        <f t="shared" si="14"/>
        <v>852.50666666666666</v>
      </c>
      <c r="G428" s="10">
        <f t="shared" si="14"/>
        <v>668.82666666666671</v>
      </c>
    </row>
    <row r="429" spans="1:7" hidden="1" x14ac:dyDescent="0.15">
      <c r="A429" s="366">
        <v>68</v>
      </c>
      <c r="B429" s="374"/>
      <c r="C429" s="10">
        <f t="shared" si="14"/>
        <v>1976.24</v>
      </c>
      <c r="D429" s="10">
        <f t="shared" si="14"/>
        <v>1896.16</v>
      </c>
      <c r="E429" s="10">
        <f t="shared" si="14"/>
        <v>1311.24</v>
      </c>
      <c r="F429" s="10">
        <f t="shared" si="14"/>
        <v>933.14666666666676</v>
      </c>
      <c r="G429" s="10">
        <f t="shared" si="14"/>
        <v>732.2</v>
      </c>
    </row>
    <row r="430" spans="1:7" hidden="1" x14ac:dyDescent="0.15">
      <c r="A430" s="366">
        <v>69</v>
      </c>
      <c r="B430" s="374"/>
      <c r="C430" s="10">
        <f t="shared" si="14"/>
        <v>2153.7600000000002</v>
      </c>
      <c r="D430" s="10">
        <f t="shared" si="14"/>
        <v>2066.5866666666666</v>
      </c>
      <c r="E430" s="10">
        <f t="shared" si="14"/>
        <v>1430.6133333333335</v>
      </c>
      <c r="F430" s="10">
        <f t="shared" si="14"/>
        <v>1017.8933333333334</v>
      </c>
      <c r="G430" s="10">
        <f t="shared" si="14"/>
        <v>798.56000000000006</v>
      </c>
    </row>
    <row r="431" spans="1:7" hidden="1" x14ac:dyDescent="0.15">
      <c r="A431" s="366">
        <v>70</v>
      </c>
      <c r="B431" s="374"/>
      <c r="C431" s="10">
        <f t="shared" si="14"/>
        <v>2340.146666666667</v>
      </c>
      <c r="D431" s="10">
        <f t="shared" si="14"/>
        <v>2245.4133333333334</v>
      </c>
      <c r="E431" s="10">
        <f t="shared" si="14"/>
        <v>1555.96</v>
      </c>
      <c r="F431" s="10">
        <f t="shared" si="14"/>
        <v>1107.3066666666666</v>
      </c>
      <c r="G431" s="10">
        <f t="shared" si="14"/>
        <v>868.74666666666667</v>
      </c>
    </row>
    <row r="432" spans="1:7" hidden="1" x14ac:dyDescent="0.15">
      <c r="A432" s="366">
        <v>71</v>
      </c>
      <c r="B432" s="374"/>
      <c r="C432" s="10">
        <f t="shared" si="14"/>
        <v>2535.4</v>
      </c>
      <c r="D432" s="10">
        <f t="shared" si="14"/>
        <v>2432.6400000000003</v>
      </c>
      <c r="E432" s="10">
        <f t="shared" si="14"/>
        <v>1687.6533333333334</v>
      </c>
      <c r="F432" s="10">
        <f t="shared" si="14"/>
        <v>1200.7333333333333</v>
      </c>
      <c r="G432" s="10">
        <f t="shared" si="14"/>
        <v>942.10666666666668</v>
      </c>
    </row>
    <row r="433" spans="1:7" hidden="1" x14ac:dyDescent="0.15">
      <c r="A433" s="366">
        <v>72</v>
      </c>
      <c r="B433" s="374"/>
      <c r="C433" s="10">
        <f t="shared" si="14"/>
        <v>2739.3333333333335</v>
      </c>
      <c r="D433" s="10">
        <f t="shared" si="14"/>
        <v>2628.36</v>
      </c>
      <c r="E433" s="10">
        <f t="shared" si="14"/>
        <v>1825.5066666666667</v>
      </c>
      <c r="F433" s="10">
        <f t="shared" si="14"/>
        <v>1299.0133333333333</v>
      </c>
      <c r="G433" s="10">
        <f t="shared" si="14"/>
        <v>1019.0133333333334</v>
      </c>
    </row>
    <row r="434" spans="1:7" hidden="1" x14ac:dyDescent="0.15">
      <c r="A434" s="366">
        <v>73</v>
      </c>
      <c r="B434" s="374"/>
      <c r="C434" s="10">
        <f t="shared" si="14"/>
        <v>2952.2266666666669</v>
      </c>
      <c r="D434" s="10">
        <f t="shared" si="14"/>
        <v>2832.48</v>
      </c>
      <c r="E434" s="10">
        <f t="shared" si="14"/>
        <v>1969.3333333333335</v>
      </c>
      <c r="F434" s="10">
        <f t="shared" si="14"/>
        <v>1401.2133333333334</v>
      </c>
      <c r="G434" s="10">
        <f t="shared" si="14"/>
        <v>1099.1866666666667</v>
      </c>
    </row>
    <row r="435" spans="1:7" hidden="1" x14ac:dyDescent="0.15">
      <c r="A435" s="366">
        <v>74</v>
      </c>
      <c r="B435" s="374"/>
      <c r="C435" s="10">
        <f t="shared" si="14"/>
        <v>3173.8933333333334</v>
      </c>
      <c r="D435" s="10">
        <f t="shared" si="14"/>
        <v>3045.186666666667</v>
      </c>
      <c r="E435" s="10">
        <f t="shared" si="14"/>
        <v>2119.4133333333334</v>
      </c>
      <c r="F435" s="10">
        <f t="shared" si="14"/>
        <v>1507.9866666666667</v>
      </c>
      <c r="G435" s="10">
        <f t="shared" si="14"/>
        <v>1183.28</v>
      </c>
    </row>
    <row r="436" spans="1:7" hidden="1" x14ac:dyDescent="0.15">
      <c r="A436" s="366">
        <v>75</v>
      </c>
      <c r="B436" s="374"/>
      <c r="C436" s="10">
        <f t="shared" si="14"/>
        <v>3404.0533333333333</v>
      </c>
      <c r="D436" s="10">
        <f t="shared" si="14"/>
        <v>3266.2000000000003</v>
      </c>
      <c r="E436" s="10">
        <f t="shared" si="14"/>
        <v>2275.6533333333336</v>
      </c>
      <c r="F436" s="10">
        <f t="shared" si="14"/>
        <v>1619.3333333333335</v>
      </c>
      <c r="G436" s="10">
        <f t="shared" si="14"/>
        <v>1270.2666666666667</v>
      </c>
    </row>
    <row r="437" spans="1:7" hidden="1" x14ac:dyDescent="0.15">
      <c r="A437" s="366">
        <v>76</v>
      </c>
      <c r="B437" s="374"/>
      <c r="C437" s="10">
        <f t="shared" si="14"/>
        <v>3404.0533333333333</v>
      </c>
      <c r="D437" s="10">
        <f t="shared" si="14"/>
        <v>3266.2000000000003</v>
      </c>
      <c r="E437" s="10">
        <f t="shared" si="14"/>
        <v>2275.6533333333336</v>
      </c>
      <c r="F437" s="10">
        <f t="shared" si="14"/>
        <v>1619.3333333333335</v>
      </c>
      <c r="G437" s="10">
        <f t="shared" si="14"/>
        <v>1270.2666666666667</v>
      </c>
    </row>
    <row r="438" spans="1:7" hidden="1" x14ac:dyDescent="0.15">
      <c r="A438" s="366">
        <v>77</v>
      </c>
      <c r="B438" s="374"/>
      <c r="C438" s="10">
        <f t="shared" si="14"/>
        <v>3404.0533333333333</v>
      </c>
      <c r="D438" s="10">
        <f t="shared" si="14"/>
        <v>3266.2000000000003</v>
      </c>
      <c r="E438" s="10">
        <f t="shared" si="14"/>
        <v>2275.6533333333336</v>
      </c>
      <c r="F438" s="10">
        <f t="shared" si="14"/>
        <v>1619.3333333333335</v>
      </c>
      <c r="G438" s="10">
        <f t="shared" si="14"/>
        <v>1270.2666666666667</v>
      </c>
    </row>
    <row r="439" spans="1:7" hidden="1" x14ac:dyDescent="0.15">
      <c r="A439" s="366">
        <v>78</v>
      </c>
      <c r="B439" s="374"/>
      <c r="C439" s="10">
        <f t="shared" si="14"/>
        <v>3404.0533333333333</v>
      </c>
      <c r="D439" s="10">
        <f t="shared" si="14"/>
        <v>3266.2000000000003</v>
      </c>
      <c r="E439" s="10">
        <f t="shared" si="14"/>
        <v>2275.6533333333336</v>
      </c>
      <c r="F439" s="10">
        <f t="shared" si="14"/>
        <v>1619.3333333333335</v>
      </c>
      <c r="G439" s="10">
        <f t="shared" si="14"/>
        <v>1270.2666666666667</v>
      </c>
    </row>
    <row r="440" spans="1:7" hidden="1" x14ac:dyDescent="0.15">
      <c r="A440" s="366">
        <v>79</v>
      </c>
      <c r="B440" s="374"/>
      <c r="C440" s="10">
        <f t="shared" si="14"/>
        <v>3404.0533333333333</v>
      </c>
      <c r="D440" s="10">
        <f t="shared" si="14"/>
        <v>3266.2000000000003</v>
      </c>
      <c r="E440" s="10">
        <f t="shared" si="14"/>
        <v>2275.6533333333336</v>
      </c>
      <c r="F440" s="10">
        <f t="shared" si="14"/>
        <v>1619.3333333333335</v>
      </c>
      <c r="G440" s="10">
        <f t="shared" si="14"/>
        <v>1270.2666666666667</v>
      </c>
    </row>
    <row r="441" spans="1:7" hidden="1" x14ac:dyDescent="0.15">
      <c r="A441" s="366">
        <v>80</v>
      </c>
      <c r="B441" s="374"/>
      <c r="C441" s="10">
        <f t="shared" si="14"/>
        <v>3404.0533333333333</v>
      </c>
      <c r="D441" s="10">
        <f t="shared" si="14"/>
        <v>3266.2000000000003</v>
      </c>
      <c r="E441" s="10">
        <f t="shared" si="14"/>
        <v>2275.6533333333336</v>
      </c>
      <c r="F441" s="10">
        <f t="shared" si="14"/>
        <v>1619.3333333333335</v>
      </c>
      <c r="G441" s="10">
        <f t="shared" si="14"/>
        <v>1270.2666666666667</v>
      </c>
    </row>
    <row r="442" spans="1:7" hidden="1" x14ac:dyDescent="0.15">
      <c r="A442" s="366">
        <v>81</v>
      </c>
      <c r="B442" s="374"/>
      <c r="C442" s="10">
        <f t="shared" si="14"/>
        <v>3404.0533333333333</v>
      </c>
      <c r="D442" s="10">
        <f t="shared" si="14"/>
        <v>3266.2000000000003</v>
      </c>
      <c r="E442" s="10">
        <f t="shared" si="14"/>
        <v>2275.6533333333336</v>
      </c>
      <c r="F442" s="10">
        <f t="shared" si="14"/>
        <v>1619.3333333333335</v>
      </c>
      <c r="G442" s="10">
        <f t="shared" si="14"/>
        <v>1270.2666666666667</v>
      </c>
    </row>
    <row r="443" spans="1:7" hidden="1" x14ac:dyDescent="0.15">
      <c r="A443" s="366">
        <v>82</v>
      </c>
      <c r="B443" s="374"/>
      <c r="C443" s="10">
        <f t="shared" ref="C443:G448" si="15">+C369*$K$2</f>
        <v>3404.0533333333333</v>
      </c>
      <c r="D443" s="10">
        <f t="shared" si="15"/>
        <v>3266.2000000000003</v>
      </c>
      <c r="E443" s="10">
        <f t="shared" si="15"/>
        <v>2275.6533333333336</v>
      </c>
      <c r="F443" s="10">
        <f t="shared" si="15"/>
        <v>1619.3333333333335</v>
      </c>
      <c r="G443" s="10">
        <f t="shared" si="15"/>
        <v>1270.2666666666667</v>
      </c>
    </row>
    <row r="444" spans="1:7" hidden="1" x14ac:dyDescent="0.15">
      <c r="A444" s="366">
        <v>83</v>
      </c>
      <c r="B444" s="374"/>
      <c r="C444" s="10">
        <f t="shared" si="15"/>
        <v>3404.0533333333333</v>
      </c>
      <c r="D444" s="10">
        <f t="shared" si="15"/>
        <v>3266.2000000000003</v>
      </c>
      <c r="E444" s="10">
        <f t="shared" si="15"/>
        <v>2275.6533333333336</v>
      </c>
      <c r="F444" s="10">
        <f t="shared" si="15"/>
        <v>1619.3333333333335</v>
      </c>
      <c r="G444" s="10">
        <f t="shared" si="15"/>
        <v>1270.2666666666667</v>
      </c>
    </row>
    <row r="445" spans="1:7" hidden="1" x14ac:dyDescent="0.15">
      <c r="A445" s="366">
        <v>84</v>
      </c>
      <c r="B445" s="374" t="s">
        <v>3</v>
      </c>
      <c r="C445" s="10">
        <f t="shared" si="15"/>
        <v>3404.0533333333333</v>
      </c>
      <c r="D445" s="10">
        <f t="shared" si="15"/>
        <v>3266.2000000000003</v>
      </c>
      <c r="E445" s="10">
        <f t="shared" si="15"/>
        <v>2275.6533333333336</v>
      </c>
      <c r="F445" s="10">
        <f t="shared" si="15"/>
        <v>1619.3333333333335</v>
      </c>
      <c r="G445" s="10">
        <f t="shared" si="15"/>
        <v>1270.2666666666667</v>
      </c>
    </row>
    <row r="446" spans="1:7" hidden="1" x14ac:dyDescent="0.15">
      <c r="A446" s="366">
        <v>1</v>
      </c>
      <c r="B446" s="374" t="s">
        <v>4</v>
      </c>
      <c r="C446" s="10">
        <f t="shared" si="15"/>
        <v>167.90666666666667</v>
      </c>
      <c r="D446" s="10">
        <f t="shared" si="15"/>
        <v>161.18666666666667</v>
      </c>
      <c r="E446" s="10">
        <f t="shared" si="15"/>
        <v>119.37333333333333</v>
      </c>
      <c r="F446" s="10">
        <f t="shared" si="15"/>
        <v>85.026666666666671</v>
      </c>
      <c r="G446" s="10">
        <f t="shared" si="15"/>
        <v>67.013333333333335</v>
      </c>
    </row>
    <row r="447" spans="1:7" hidden="1" x14ac:dyDescent="0.15">
      <c r="A447" s="366">
        <v>2</v>
      </c>
      <c r="B447" s="374" t="s">
        <v>1</v>
      </c>
      <c r="C447" s="10">
        <f t="shared" si="15"/>
        <v>285.60000000000002</v>
      </c>
      <c r="D447" s="10">
        <f t="shared" si="15"/>
        <v>273.84000000000003</v>
      </c>
      <c r="E447" s="10">
        <f t="shared" si="15"/>
        <v>202.81333333333333</v>
      </c>
      <c r="F447" s="10">
        <f t="shared" si="15"/>
        <v>144.48000000000002</v>
      </c>
      <c r="G447" s="10">
        <f t="shared" si="15"/>
        <v>113.21333333333334</v>
      </c>
    </row>
    <row r="448" spans="1:7" hidden="1" x14ac:dyDescent="0.15">
      <c r="A448" s="366">
        <v>3</v>
      </c>
      <c r="B448" s="374" t="s">
        <v>5</v>
      </c>
      <c r="C448" s="10">
        <f t="shared" si="15"/>
        <v>403.20000000000005</v>
      </c>
      <c r="D448" s="10">
        <f t="shared" si="15"/>
        <v>386.86666666666667</v>
      </c>
      <c r="E448" s="10">
        <f t="shared" si="15"/>
        <v>286.53333333333336</v>
      </c>
      <c r="F448" s="10">
        <f t="shared" si="15"/>
        <v>203.93333333333334</v>
      </c>
      <c r="G448" s="10">
        <f t="shared" si="15"/>
        <v>159.97333333333333</v>
      </c>
    </row>
    <row r="450" spans="1:7" ht="14" hidden="1" thickBot="1" x14ac:dyDescent="0.2"/>
    <row r="451" spans="1:7" ht="18" hidden="1" x14ac:dyDescent="0.2">
      <c r="A451" s="516" t="s">
        <v>15</v>
      </c>
      <c r="B451" s="517"/>
      <c r="C451" s="517"/>
      <c r="D451" s="517"/>
      <c r="E451" s="517"/>
      <c r="F451" s="517"/>
      <c r="G451" s="518"/>
    </row>
    <row r="452" spans="1:7" ht="18" hidden="1" x14ac:dyDescent="0.2">
      <c r="A452" s="519" t="s">
        <v>11</v>
      </c>
      <c r="B452" s="520"/>
      <c r="C452" s="520"/>
      <c r="D452" s="520"/>
      <c r="E452" s="520"/>
      <c r="F452" s="520"/>
      <c r="G452" s="521"/>
    </row>
    <row r="453" spans="1:7" hidden="1" x14ac:dyDescent="0.15">
      <c r="A453" s="522" t="s">
        <v>0</v>
      </c>
      <c r="B453" s="523"/>
      <c r="C453" s="523"/>
      <c r="D453" s="523"/>
      <c r="E453" s="523"/>
      <c r="F453" s="523"/>
      <c r="G453" s="524"/>
    </row>
    <row r="454" spans="1:7" hidden="1" x14ac:dyDescent="0.15">
      <c r="A454" s="381" t="s">
        <v>2</v>
      </c>
      <c r="B454" s="382" t="s">
        <v>2</v>
      </c>
      <c r="C454" s="383">
        <v>1000</v>
      </c>
      <c r="D454" s="383">
        <v>2000</v>
      </c>
      <c r="E454" s="383">
        <v>3500</v>
      </c>
      <c r="F454" s="384"/>
      <c r="G454" s="385"/>
    </row>
    <row r="455" spans="1:7" ht="14" hidden="1" x14ac:dyDescent="0.15">
      <c r="A455" s="381">
        <v>18</v>
      </c>
      <c r="B455" s="382"/>
      <c r="C455" s="386">
        <f>+C6*$K$4</f>
        <v>5009.5600000000004</v>
      </c>
      <c r="D455" s="386">
        <f t="shared" ref="D455:G456" si="16">+D6*$K$4</f>
        <v>4391.58</v>
      </c>
      <c r="E455" s="386">
        <f t="shared" si="16"/>
        <v>3543.5800000000004</v>
      </c>
      <c r="F455" s="386">
        <f t="shared" si="16"/>
        <v>3074.53</v>
      </c>
      <c r="G455" s="386">
        <f t="shared" si="16"/>
        <v>2284.83</v>
      </c>
    </row>
    <row r="456" spans="1:7" ht="14" hidden="1" x14ac:dyDescent="0.15">
      <c r="A456" s="381">
        <v>19</v>
      </c>
      <c r="B456" s="382"/>
      <c r="C456" s="386">
        <f>+C7*$K$4</f>
        <v>5009.5600000000004</v>
      </c>
      <c r="D456" s="386">
        <f t="shared" si="16"/>
        <v>4391.58</v>
      </c>
      <c r="E456" s="386">
        <f t="shared" si="16"/>
        <v>3543.5800000000004</v>
      </c>
      <c r="F456" s="386">
        <f t="shared" si="16"/>
        <v>3074.53</v>
      </c>
      <c r="G456" s="386">
        <f t="shared" si="16"/>
        <v>2284.83</v>
      </c>
    </row>
    <row r="457" spans="1:7" ht="14" hidden="1" x14ac:dyDescent="0.15">
      <c r="A457" s="381">
        <v>20</v>
      </c>
      <c r="B457" s="382"/>
      <c r="C457" s="386">
        <f t="shared" ref="C457:G472" si="17">+C8*$K$4</f>
        <v>5009.5600000000004</v>
      </c>
      <c r="D457" s="386">
        <f t="shared" si="17"/>
        <v>4391.58</v>
      </c>
      <c r="E457" s="386">
        <f t="shared" si="17"/>
        <v>3543.5800000000004</v>
      </c>
      <c r="F457" s="386">
        <f t="shared" si="17"/>
        <v>3074.53</v>
      </c>
      <c r="G457" s="386">
        <f t="shared" si="17"/>
        <v>2284.83</v>
      </c>
    </row>
    <row r="458" spans="1:7" ht="14" hidden="1" x14ac:dyDescent="0.15">
      <c r="A458" s="381">
        <v>21</v>
      </c>
      <c r="B458" s="382"/>
      <c r="C458" s="386">
        <f t="shared" si="17"/>
        <v>5009.5600000000004</v>
      </c>
      <c r="D458" s="386">
        <f t="shared" si="17"/>
        <v>4391.58</v>
      </c>
      <c r="E458" s="386">
        <f t="shared" si="17"/>
        <v>3543.5800000000004</v>
      </c>
      <c r="F458" s="386">
        <f t="shared" si="17"/>
        <v>3074.53</v>
      </c>
      <c r="G458" s="386">
        <f t="shared" si="17"/>
        <v>2284.83</v>
      </c>
    </row>
    <row r="459" spans="1:7" ht="14" hidden="1" x14ac:dyDescent="0.15">
      <c r="A459" s="381">
        <v>22</v>
      </c>
      <c r="B459" s="382"/>
      <c r="C459" s="386">
        <f t="shared" si="17"/>
        <v>5009.5600000000004</v>
      </c>
      <c r="D459" s="386">
        <f t="shared" si="17"/>
        <v>4391.58</v>
      </c>
      <c r="E459" s="386">
        <f t="shared" si="17"/>
        <v>3543.5800000000004</v>
      </c>
      <c r="F459" s="386">
        <f t="shared" si="17"/>
        <v>3074.53</v>
      </c>
      <c r="G459" s="386">
        <f t="shared" si="17"/>
        <v>2284.83</v>
      </c>
    </row>
    <row r="460" spans="1:7" ht="14" hidden="1" x14ac:dyDescent="0.15">
      <c r="A460" s="381">
        <v>23</v>
      </c>
      <c r="B460" s="382"/>
      <c r="C460" s="386">
        <f t="shared" si="17"/>
        <v>5009.5600000000004</v>
      </c>
      <c r="D460" s="386">
        <f t="shared" si="17"/>
        <v>4391.58</v>
      </c>
      <c r="E460" s="386">
        <f t="shared" si="17"/>
        <v>3543.5800000000004</v>
      </c>
      <c r="F460" s="386">
        <f t="shared" si="17"/>
        <v>3074.53</v>
      </c>
      <c r="G460" s="386">
        <f t="shared" si="17"/>
        <v>2284.83</v>
      </c>
    </row>
    <row r="461" spans="1:7" ht="14" hidden="1" x14ac:dyDescent="0.15">
      <c r="A461" s="381">
        <v>24</v>
      </c>
      <c r="B461" s="382"/>
      <c r="C461" s="386">
        <f t="shared" si="17"/>
        <v>5009.5600000000004</v>
      </c>
      <c r="D461" s="386">
        <f t="shared" si="17"/>
        <v>4391.58</v>
      </c>
      <c r="E461" s="386">
        <f t="shared" si="17"/>
        <v>3543.5800000000004</v>
      </c>
      <c r="F461" s="386">
        <f t="shared" si="17"/>
        <v>3074.53</v>
      </c>
      <c r="G461" s="386">
        <f t="shared" si="17"/>
        <v>2284.83</v>
      </c>
    </row>
    <row r="462" spans="1:7" ht="14" hidden="1" x14ac:dyDescent="0.15">
      <c r="A462" s="381">
        <v>25</v>
      </c>
      <c r="B462" s="382"/>
      <c r="C462" s="386">
        <f t="shared" si="17"/>
        <v>5354.06</v>
      </c>
      <c r="D462" s="386">
        <f t="shared" si="17"/>
        <v>4692.62</v>
      </c>
      <c r="E462" s="386">
        <f t="shared" si="17"/>
        <v>3764.0600000000004</v>
      </c>
      <c r="F462" s="386">
        <f t="shared" si="17"/>
        <v>3264.8</v>
      </c>
      <c r="G462" s="386">
        <f t="shared" si="17"/>
        <v>2425.2800000000002</v>
      </c>
    </row>
    <row r="463" spans="1:7" ht="14" hidden="1" x14ac:dyDescent="0.15">
      <c r="A463" s="381">
        <v>26</v>
      </c>
      <c r="B463" s="382"/>
      <c r="C463" s="386">
        <f t="shared" si="17"/>
        <v>5354.06</v>
      </c>
      <c r="D463" s="386">
        <f t="shared" si="17"/>
        <v>4692.62</v>
      </c>
      <c r="E463" s="386">
        <f t="shared" si="17"/>
        <v>3764.0600000000004</v>
      </c>
      <c r="F463" s="386">
        <f t="shared" si="17"/>
        <v>3264.8</v>
      </c>
      <c r="G463" s="386">
        <f t="shared" si="17"/>
        <v>2425.2800000000002</v>
      </c>
    </row>
    <row r="464" spans="1:7" ht="14" hidden="1" x14ac:dyDescent="0.15">
      <c r="A464" s="381">
        <v>27</v>
      </c>
      <c r="B464" s="382"/>
      <c r="C464" s="386">
        <f t="shared" si="17"/>
        <v>5354.06</v>
      </c>
      <c r="D464" s="386">
        <f t="shared" si="17"/>
        <v>4692.62</v>
      </c>
      <c r="E464" s="386">
        <f t="shared" si="17"/>
        <v>3764.0600000000004</v>
      </c>
      <c r="F464" s="386">
        <f t="shared" si="17"/>
        <v>3264.8</v>
      </c>
      <c r="G464" s="386">
        <f t="shared" si="17"/>
        <v>2425.2800000000002</v>
      </c>
    </row>
    <row r="465" spans="1:7" ht="14" hidden="1" x14ac:dyDescent="0.15">
      <c r="A465" s="381">
        <v>28</v>
      </c>
      <c r="B465" s="382"/>
      <c r="C465" s="386">
        <f t="shared" si="17"/>
        <v>5354.06</v>
      </c>
      <c r="D465" s="386">
        <f t="shared" si="17"/>
        <v>4692.62</v>
      </c>
      <c r="E465" s="386">
        <f t="shared" si="17"/>
        <v>3764.0600000000004</v>
      </c>
      <c r="F465" s="386">
        <f t="shared" si="17"/>
        <v>3264.8</v>
      </c>
      <c r="G465" s="386">
        <f t="shared" si="17"/>
        <v>2425.2800000000002</v>
      </c>
    </row>
    <row r="466" spans="1:7" ht="14" hidden="1" x14ac:dyDescent="0.15">
      <c r="A466" s="381">
        <v>29</v>
      </c>
      <c r="B466" s="382"/>
      <c r="C466" s="386">
        <f t="shared" si="17"/>
        <v>5354.06</v>
      </c>
      <c r="D466" s="386">
        <f t="shared" si="17"/>
        <v>4692.62</v>
      </c>
      <c r="E466" s="386">
        <f t="shared" si="17"/>
        <v>3764.0600000000004</v>
      </c>
      <c r="F466" s="386">
        <f t="shared" si="17"/>
        <v>3264.8</v>
      </c>
      <c r="G466" s="386">
        <f t="shared" si="17"/>
        <v>2425.2800000000002</v>
      </c>
    </row>
    <row r="467" spans="1:7" ht="14" hidden="1" x14ac:dyDescent="0.15">
      <c r="A467" s="381">
        <v>30</v>
      </c>
      <c r="B467" s="382"/>
      <c r="C467" s="386">
        <f t="shared" si="17"/>
        <v>5952.96</v>
      </c>
      <c r="D467" s="386">
        <f t="shared" si="17"/>
        <v>5218.91</v>
      </c>
      <c r="E467" s="386">
        <f t="shared" si="17"/>
        <v>4154.67</v>
      </c>
      <c r="F467" s="386">
        <f t="shared" si="17"/>
        <v>3602.94</v>
      </c>
      <c r="G467" s="386">
        <f t="shared" si="17"/>
        <v>2677.03</v>
      </c>
    </row>
    <row r="468" spans="1:7" ht="14" hidden="1" x14ac:dyDescent="0.15">
      <c r="A468" s="381">
        <v>31</v>
      </c>
      <c r="B468" s="382"/>
      <c r="C468" s="386">
        <f t="shared" si="17"/>
        <v>5952.96</v>
      </c>
      <c r="D468" s="386">
        <f t="shared" si="17"/>
        <v>5218.91</v>
      </c>
      <c r="E468" s="386">
        <f t="shared" si="17"/>
        <v>4154.67</v>
      </c>
      <c r="F468" s="386">
        <f t="shared" si="17"/>
        <v>3602.94</v>
      </c>
      <c r="G468" s="386">
        <f t="shared" si="17"/>
        <v>2677.03</v>
      </c>
    </row>
    <row r="469" spans="1:7" ht="14" hidden="1" x14ac:dyDescent="0.15">
      <c r="A469" s="381">
        <v>32</v>
      </c>
      <c r="B469" s="382"/>
      <c r="C469" s="386">
        <f t="shared" si="17"/>
        <v>5952.96</v>
      </c>
      <c r="D469" s="386">
        <f t="shared" si="17"/>
        <v>5218.91</v>
      </c>
      <c r="E469" s="386">
        <f t="shared" si="17"/>
        <v>4154.67</v>
      </c>
      <c r="F469" s="386">
        <f t="shared" si="17"/>
        <v>3602.94</v>
      </c>
      <c r="G469" s="386">
        <f t="shared" si="17"/>
        <v>2677.03</v>
      </c>
    </row>
    <row r="470" spans="1:7" ht="14" hidden="1" x14ac:dyDescent="0.15">
      <c r="A470" s="381">
        <v>33</v>
      </c>
      <c r="B470" s="382"/>
      <c r="C470" s="386">
        <f t="shared" si="17"/>
        <v>5952.96</v>
      </c>
      <c r="D470" s="386">
        <f t="shared" si="17"/>
        <v>5218.91</v>
      </c>
      <c r="E470" s="386">
        <f t="shared" si="17"/>
        <v>4154.67</v>
      </c>
      <c r="F470" s="386">
        <f t="shared" si="17"/>
        <v>3602.94</v>
      </c>
      <c r="G470" s="386">
        <f t="shared" si="17"/>
        <v>2677.03</v>
      </c>
    </row>
    <row r="471" spans="1:7" ht="14" hidden="1" x14ac:dyDescent="0.15">
      <c r="A471" s="381">
        <v>34</v>
      </c>
      <c r="B471" s="382"/>
      <c r="C471" s="386">
        <f t="shared" si="17"/>
        <v>5952.96</v>
      </c>
      <c r="D471" s="386">
        <f t="shared" si="17"/>
        <v>5218.91</v>
      </c>
      <c r="E471" s="386">
        <f t="shared" si="17"/>
        <v>4154.67</v>
      </c>
      <c r="F471" s="386">
        <f t="shared" si="17"/>
        <v>3602.94</v>
      </c>
      <c r="G471" s="386">
        <f t="shared" si="17"/>
        <v>2677.03</v>
      </c>
    </row>
    <row r="472" spans="1:7" ht="14" hidden="1" x14ac:dyDescent="0.15">
      <c r="A472" s="381">
        <v>35</v>
      </c>
      <c r="B472" s="382"/>
      <c r="C472" s="386">
        <f t="shared" si="17"/>
        <v>6647.79</v>
      </c>
      <c r="D472" s="386">
        <f t="shared" si="17"/>
        <v>5825.76</v>
      </c>
      <c r="E472" s="386">
        <f t="shared" si="17"/>
        <v>4611.5300000000007</v>
      </c>
      <c r="F472" s="386">
        <f t="shared" si="17"/>
        <v>3998.8500000000004</v>
      </c>
      <c r="G472" s="386">
        <f t="shared" si="17"/>
        <v>2972.2400000000002</v>
      </c>
    </row>
    <row r="473" spans="1:7" ht="14" hidden="1" x14ac:dyDescent="0.15">
      <c r="A473" s="381">
        <v>36</v>
      </c>
      <c r="B473" s="382"/>
      <c r="C473" s="386">
        <f t="shared" ref="C473:G488" si="18">+C24*$K$4</f>
        <v>6647.79</v>
      </c>
      <c r="D473" s="386">
        <f t="shared" si="18"/>
        <v>5825.76</v>
      </c>
      <c r="E473" s="386">
        <f t="shared" si="18"/>
        <v>4611.5300000000007</v>
      </c>
      <c r="F473" s="386">
        <f t="shared" si="18"/>
        <v>3998.8500000000004</v>
      </c>
      <c r="G473" s="386">
        <f t="shared" si="18"/>
        <v>2972.2400000000002</v>
      </c>
    </row>
    <row r="474" spans="1:7" ht="14" hidden="1" x14ac:dyDescent="0.15">
      <c r="A474" s="381">
        <v>37</v>
      </c>
      <c r="B474" s="382"/>
      <c r="C474" s="386">
        <f t="shared" si="18"/>
        <v>6647.79</v>
      </c>
      <c r="D474" s="386">
        <f t="shared" si="18"/>
        <v>5825.76</v>
      </c>
      <c r="E474" s="386">
        <f t="shared" si="18"/>
        <v>4611.5300000000007</v>
      </c>
      <c r="F474" s="386">
        <f t="shared" si="18"/>
        <v>3998.8500000000004</v>
      </c>
      <c r="G474" s="386">
        <f t="shared" si="18"/>
        <v>2972.2400000000002</v>
      </c>
    </row>
    <row r="475" spans="1:7" ht="14" hidden="1" x14ac:dyDescent="0.15">
      <c r="A475" s="381">
        <v>38</v>
      </c>
      <c r="B475" s="382"/>
      <c r="C475" s="386">
        <f t="shared" si="18"/>
        <v>6647.79</v>
      </c>
      <c r="D475" s="386">
        <f t="shared" si="18"/>
        <v>5825.76</v>
      </c>
      <c r="E475" s="386">
        <f t="shared" si="18"/>
        <v>4611.5300000000007</v>
      </c>
      <c r="F475" s="386">
        <f t="shared" si="18"/>
        <v>3998.8500000000004</v>
      </c>
      <c r="G475" s="386">
        <f t="shared" si="18"/>
        <v>2972.2400000000002</v>
      </c>
    </row>
    <row r="476" spans="1:7" ht="14" hidden="1" x14ac:dyDescent="0.15">
      <c r="A476" s="381">
        <v>39</v>
      </c>
      <c r="B476" s="382"/>
      <c r="C476" s="386">
        <f t="shared" si="18"/>
        <v>6647.79</v>
      </c>
      <c r="D476" s="386">
        <f t="shared" si="18"/>
        <v>5825.76</v>
      </c>
      <c r="E476" s="386">
        <f t="shared" si="18"/>
        <v>4611.5300000000007</v>
      </c>
      <c r="F476" s="386">
        <f t="shared" si="18"/>
        <v>3998.8500000000004</v>
      </c>
      <c r="G476" s="386">
        <f t="shared" si="18"/>
        <v>2972.2400000000002</v>
      </c>
    </row>
    <row r="477" spans="1:7" ht="14" hidden="1" x14ac:dyDescent="0.15">
      <c r="A477" s="381">
        <v>40</v>
      </c>
      <c r="B477" s="382"/>
      <c r="C477" s="386">
        <f t="shared" si="18"/>
        <v>7445.4400000000005</v>
      </c>
      <c r="D477" s="386">
        <f t="shared" si="18"/>
        <v>6526.9500000000007</v>
      </c>
      <c r="E477" s="386">
        <f t="shared" si="18"/>
        <v>5143.12</v>
      </c>
      <c r="F477" s="386">
        <f t="shared" si="18"/>
        <v>4459.95</v>
      </c>
      <c r="G477" s="386">
        <f t="shared" si="18"/>
        <v>3313.56</v>
      </c>
    </row>
    <row r="478" spans="1:7" ht="14" hidden="1" x14ac:dyDescent="0.15">
      <c r="A478" s="381">
        <v>41</v>
      </c>
      <c r="B478" s="382"/>
      <c r="C478" s="386">
        <f t="shared" si="18"/>
        <v>7445.4400000000005</v>
      </c>
      <c r="D478" s="386">
        <f t="shared" si="18"/>
        <v>6526.9500000000007</v>
      </c>
      <c r="E478" s="386">
        <f t="shared" si="18"/>
        <v>5143.12</v>
      </c>
      <c r="F478" s="386">
        <f t="shared" si="18"/>
        <v>4459.95</v>
      </c>
      <c r="G478" s="386">
        <f t="shared" si="18"/>
        <v>3313.56</v>
      </c>
    </row>
    <row r="479" spans="1:7" ht="14" hidden="1" x14ac:dyDescent="0.15">
      <c r="A479" s="381">
        <v>42</v>
      </c>
      <c r="B479" s="382"/>
      <c r="C479" s="386">
        <f t="shared" si="18"/>
        <v>7445.4400000000005</v>
      </c>
      <c r="D479" s="386">
        <f t="shared" si="18"/>
        <v>6526.9500000000007</v>
      </c>
      <c r="E479" s="386">
        <f t="shared" si="18"/>
        <v>5143.12</v>
      </c>
      <c r="F479" s="386">
        <f t="shared" si="18"/>
        <v>4459.95</v>
      </c>
      <c r="G479" s="386">
        <f t="shared" si="18"/>
        <v>3313.56</v>
      </c>
    </row>
    <row r="480" spans="1:7" ht="14" hidden="1" x14ac:dyDescent="0.15">
      <c r="A480" s="381">
        <v>43</v>
      </c>
      <c r="B480" s="382"/>
      <c r="C480" s="386">
        <f t="shared" si="18"/>
        <v>7445.4400000000005</v>
      </c>
      <c r="D480" s="386">
        <f t="shared" si="18"/>
        <v>6526.9500000000007</v>
      </c>
      <c r="E480" s="386">
        <f t="shared" si="18"/>
        <v>5143.12</v>
      </c>
      <c r="F480" s="386">
        <f t="shared" si="18"/>
        <v>4459.95</v>
      </c>
      <c r="G480" s="386">
        <f t="shared" si="18"/>
        <v>3313.56</v>
      </c>
    </row>
    <row r="481" spans="1:7" ht="14" hidden="1" x14ac:dyDescent="0.15">
      <c r="A481" s="381">
        <v>44</v>
      </c>
      <c r="B481" s="382"/>
      <c r="C481" s="386">
        <f t="shared" si="18"/>
        <v>7445.4400000000005</v>
      </c>
      <c r="D481" s="386">
        <f t="shared" si="18"/>
        <v>6526.9500000000007</v>
      </c>
      <c r="E481" s="386">
        <f t="shared" si="18"/>
        <v>5143.12</v>
      </c>
      <c r="F481" s="386">
        <f t="shared" si="18"/>
        <v>4459.95</v>
      </c>
      <c r="G481" s="386">
        <f t="shared" si="18"/>
        <v>3313.56</v>
      </c>
    </row>
    <row r="482" spans="1:7" ht="14" hidden="1" x14ac:dyDescent="0.15">
      <c r="A482" s="381">
        <v>45</v>
      </c>
      <c r="B482" s="382"/>
      <c r="C482" s="386">
        <f t="shared" si="18"/>
        <v>8332.66</v>
      </c>
      <c r="D482" s="386">
        <f t="shared" si="18"/>
        <v>7304.9900000000007</v>
      </c>
      <c r="E482" s="386">
        <f t="shared" si="18"/>
        <v>5738.31</v>
      </c>
      <c r="F482" s="386">
        <f t="shared" si="18"/>
        <v>4975.6400000000003</v>
      </c>
      <c r="G482" s="386">
        <f t="shared" si="18"/>
        <v>3697.28</v>
      </c>
    </row>
    <row r="483" spans="1:7" ht="14" hidden="1" x14ac:dyDescent="0.15">
      <c r="A483" s="381">
        <v>46</v>
      </c>
      <c r="B483" s="382"/>
      <c r="C483" s="386">
        <f t="shared" si="18"/>
        <v>8332.66</v>
      </c>
      <c r="D483" s="386">
        <f t="shared" si="18"/>
        <v>7304.9900000000007</v>
      </c>
      <c r="E483" s="386">
        <f t="shared" si="18"/>
        <v>5738.31</v>
      </c>
      <c r="F483" s="386">
        <f t="shared" si="18"/>
        <v>4975.6400000000003</v>
      </c>
      <c r="G483" s="386">
        <f t="shared" si="18"/>
        <v>3697.28</v>
      </c>
    </row>
    <row r="484" spans="1:7" ht="14" hidden="1" x14ac:dyDescent="0.15">
      <c r="A484" s="381">
        <v>47</v>
      </c>
      <c r="B484" s="382"/>
      <c r="C484" s="386">
        <f t="shared" si="18"/>
        <v>8332.66</v>
      </c>
      <c r="D484" s="386">
        <f t="shared" si="18"/>
        <v>7304.9900000000007</v>
      </c>
      <c r="E484" s="386">
        <f t="shared" si="18"/>
        <v>5738.31</v>
      </c>
      <c r="F484" s="386">
        <f t="shared" si="18"/>
        <v>4975.6400000000003</v>
      </c>
      <c r="G484" s="386">
        <f t="shared" si="18"/>
        <v>3697.28</v>
      </c>
    </row>
    <row r="485" spans="1:7" ht="14" hidden="1" x14ac:dyDescent="0.15">
      <c r="A485" s="381">
        <v>48</v>
      </c>
      <c r="B485" s="382"/>
      <c r="C485" s="386">
        <f t="shared" si="18"/>
        <v>8332.66</v>
      </c>
      <c r="D485" s="386">
        <f t="shared" si="18"/>
        <v>7304.9900000000007</v>
      </c>
      <c r="E485" s="386">
        <f t="shared" si="18"/>
        <v>5738.31</v>
      </c>
      <c r="F485" s="386">
        <f t="shared" si="18"/>
        <v>4975.6400000000003</v>
      </c>
      <c r="G485" s="386">
        <f t="shared" si="18"/>
        <v>3697.28</v>
      </c>
    </row>
    <row r="486" spans="1:7" ht="14" hidden="1" x14ac:dyDescent="0.15">
      <c r="A486" s="381">
        <v>49</v>
      </c>
      <c r="B486" s="382"/>
      <c r="C486" s="386">
        <f t="shared" si="18"/>
        <v>8332.66</v>
      </c>
      <c r="D486" s="386">
        <f t="shared" si="18"/>
        <v>7304.9900000000007</v>
      </c>
      <c r="E486" s="386">
        <f t="shared" si="18"/>
        <v>5738.31</v>
      </c>
      <c r="F486" s="386">
        <f t="shared" si="18"/>
        <v>4975.6400000000003</v>
      </c>
      <c r="G486" s="386">
        <f t="shared" si="18"/>
        <v>3697.28</v>
      </c>
    </row>
    <row r="487" spans="1:7" ht="14" hidden="1" x14ac:dyDescent="0.15">
      <c r="A487" s="381">
        <v>50</v>
      </c>
      <c r="B487" s="382"/>
      <c r="C487" s="386">
        <f t="shared" si="18"/>
        <v>9332.24</v>
      </c>
      <c r="D487" s="386">
        <f t="shared" si="18"/>
        <v>8181.0800000000008</v>
      </c>
      <c r="E487" s="386">
        <f t="shared" si="18"/>
        <v>6411.9400000000005</v>
      </c>
      <c r="F487" s="386">
        <f t="shared" si="18"/>
        <v>5560.76</v>
      </c>
      <c r="G487" s="386">
        <f t="shared" si="18"/>
        <v>4131.3500000000004</v>
      </c>
    </row>
    <row r="488" spans="1:7" ht="14" hidden="1" x14ac:dyDescent="0.15">
      <c r="A488" s="381">
        <v>51</v>
      </c>
      <c r="B488" s="382"/>
      <c r="C488" s="386">
        <f t="shared" si="18"/>
        <v>9332.24</v>
      </c>
      <c r="D488" s="386">
        <f t="shared" si="18"/>
        <v>8181.0800000000008</v>
      </c>
      <c r="E488" s="386">
        <f t="shared" si="18"/>
        <v>6411.9400000000005</v>
      </c>
      <c r="F488" s="386">
        <f t="shared" si="18"/>
        <v>5560.76</v>
      </c>
      <c r="G488" s="386">
        <f t="shared" si="18"/>
        <v>4131.3500000000004</v>
      </c>
    </row>
    <row r="489" spans="1:7" ht="14" hidden="1" x14ac:dyDescent="0.15">
      <c r="A489" s="381">
        <v>52</v>
      </c>
      <c r="B489" s="382"/>
      <c r="C489" s="386">
        <f t="shared" ref="C489:G504" si="19">+C40*$K$4</f>
        <v>9332.24</v>
      </c>
      <c r="D489" s="386">
        <f t="shared" si="19"/>
        <v>8181.0800000000008</v>
      </c>
      <c r="E489" s="386">
        <f t="shared" si="19"/>
        <v>6411.9400000000005</v>
      </c>
      <c r="F489" s="386">
        <f t="shared" si="19"/>
        <v>5560.76</v>
      </c>
      <c r="G489" s="386">
        <f t="shared" si="19"/>
        <v>4131.3500000000004</v>
      </c>
    </row>
    <row r="490" spans="1:7" ht="14" hidden="1" x14ac:dyDescent="0.15">
      <c r="A490" s="381">
        <v>53</v>
      </c>
      <c r="B490" s="382"/>
      <c r="C490" s="386">
        <f t="shared" si="19"/>
        <v>9332.24</v>
      </c>
      <c r="D490" s="386">
        <f t="shared" si="19"/>
        <v>8181.0800000000008</v>
      </c>
      <c r="E490" s="386">
        <f t="shared" si="19"/>
        <v>6411.9400000000005</v>
      </c>
      <c r="F490" s="386">
        <f t="shared" si="19"/>
        <v>5560.76</v>
      </c>
      <c r="G490" s="386">
        <f t="shared" si="19"/>
        <v>4131.3500000000004</v>
      </c>
    </row>
    <row r="491" spans="1:7" ht="14" hidden="1" x14ac:dyDescent="0.15">
      <c r="A491" s="381">
        <v>54</v>
      </c>
      <c r="B491" s="387"/>
      <c r="C491" s="386">
        <f t="shared" si="19"/>
        <v>9332.24</v>
      </c>
      <c r="D491" s="386">
        <f t="shared" si="19"/>
        <v>8181.0800000000008</v>
      </c>
      <c r="E491" s="386">
        <f t="shared" si="19"/>
        <v>6411.9400000000005</v>
      </c>
      <c r="F491" s="386">
        <f t="shared" si="19"/>
        <v>5560.76</v>
      </c>
      <c r="G491" s="386">
        <f t="shared" si="19"/>
        <v>4131.3500000000004</v>
      </c>
    </row>
    <row r="492" spans="1:7" ht="14" hidden="1" x14ac:dyDescent="0.15">
      <c r="A492" s="381">
        <v>55</v>
      </c>
      <c r="B492" s="387"/>
      <c r="C492" s="386">
        <f t="shared" si="19"/>
        <v>10432.52</v>
      </c>
      <c r="D492" s="386">
        <f t="shared" si="19"/>
        <v>9145.15</v>
      </c>
      <c r="E492" s="386">
        <f t="shared" si="19"/>
        <v>7156.59</v>
      </c>
      <c r="F492" s="386">
        <f t="shared" si="19"/>
        <v>6206.83</v>
      </c>
      <c r="G492" s="386">
        <f t="shared" si="19"/>
        <v>4612.0600000000004</v>
      </c>
    </row>
    <row r="493" spans="1:7" ht="14" hidden="1" x14ac:dyDescent="0.15">
      <c r="A493" s="381">
        <v>56</v>
      </c>
      <c r="B493" s="387"/>
      <c r="C493" s="386">
        <f t="shared" si="19"/>
        <v>10432.52</v>
      </c>
      <c r="D493" s="386">
        <f t="shared" si="19"/>
        <v>9145.15</v>
      </c>
      <c r="E493" s="386">
        <f t="shared" si="19"/>
        <v>7156.59</v>
      </c>
      <c r="F493" s="386">
        <f t="shared" si="19"/>
        <v>6206.83</v>
      </c>
      <c r="G493" s="386">
        <f t="shared" si="19"/>
        <v>4612.0600000000004</v>
      </c>
    </row>
    <row r="494" spans="1:7" ht="14" hidden="1" x14ac:dyDescent="0.15">
      <c r="A494" s="381">
        <v>57</v>
      </c>
      <c r="B494" s="387"/>
      <c r="C494" s="386">
        <f t="shared" si="19"/>
        <v>10432.52</v>
      </c>
      <c r="D494" s="386">
        <f t="shared" si="19"/>
        <v>9145.15</v>
      </c>
      <c r="E494" s="386">
        <f t="shared" si="19"/>
        <v>7156.59</v>
      </c>
      <c r="F494" s="386">
        <f t="shared" si="19"/>
        <v>6206.83</v>
      </c>
      <c r="G494" s="386">
        <f t="shared" si="19"/>
        <v>4612.0600000000004</v>
      </c>
    </row>
    <row r="495" spans="1:7" ht="14" hidden="1" x14ac:dyDescent="0.15">
      <c r="A495" s="381">
        <v>58</v>
      </c>
      <c r="B495" s="387"/>
      <c r="C495" s="386">
        <f t="shared" si="19"/>
        <v>10432.52</v>
      </c>
      <c r="D495" s="386">
        <f t="shared" si="19"/>
        <v>9145.15</v>
      </c>
      <c r="E495" s="386">
        <f t="shared" si="19"/>
        <v>7156.59</v>
      </c>
      <c r="F495" s="386">
        <f t="shared" si="19"/>
        <v>6206.83</v>
      </c>
      <c r="G495" s="386">
        <f t="shared" si="19"/>
        <v>4612.0600000000004</v>
      </c>
    </row>
    <row r="496" spans="1:7" ht="14" hidden="1" x14ac:dyDescent="0.15">
      <c r="A496" s="381">
        <v>59</v>
      </c>
      <c r="B496" s="387"/>
      <c r="C496" s="386">
        <f t="shared" si="19"/>
        <v>10432.52</v>
      </c>
      <c r="D496" s="386">
        <f t="shared" si="19"/>
        <v>9145.15</v>
      </c>
      <c r="E496" s="386">
        <f t="shared" si="19"/>
        <v>7156.59</v>
      </c>
      <c r="F496" s="386">
        <f t="shared" si="19"/>
        <v>6206.83</v>
      </c>
      <c r="G496" s="386">
        <f t="shared" si="19"/>
        <v>4612.0600000000004</v>
      </c>
    </row>
    <row r="497" spans="1:7" ht="14" hidden="1" x14ac:dyDescent="0.15">
      <c r="A497" s="381">
        <v>60</v>
      </c>
      <c r="B497" s="387"/>
      <c r="C497" s="386">
        <f t="shared" si="19"/>
        <v>11166.04</v>
      </c>
      <c r="D497" s="386">
        <f t="shared" si="19"/>
        <v>9787.51</v>
      </c>
      <c r="E497" s="386">
        <f t="shared" si="19"/>
        <v>7655.85</v>
      </c>
      <c r="F497" s="386">
        <f t="shared" si="19"/>
        <v>6637.72</v>
      </c>
      <c r="G497" s="386">
        <f t="shared" si="19"/>
        <v>4932.71</v>
      </c>
    </row>
    <row r="498" spans="1:7" ht="14" hidden="1" x14ac:dyDescent="0.15">
      <c r="A498" s="381">
        <v>61</v>
      </c>
      <c r="B498" s="387"/>
      <c r="C498" s="386">
        <f t="shared" si="19"/>
        <v>12444.400000000001</v>
      </c>
      <c r="D498" s="386">
        <f t="shared" si="19"/>
        <v>10906.34</v>
      </c>
      <c r="E498" s="386">
        <f t="shared" si="19"/>
        <v>8525.0500000000011</v>
      </c>
      <c r="F498" s="386">
        <f t="shared" si="19"/>
        <v>7392.4400000000005</v>
      </c>
      <c r="G498" s="386">
        <f t="shared" si="19"/>
        <v>5492.92</v>
      </c>
    </row>
    <row r="499" spans="1:7" ht="14" hidden="1" x14ac:dyDescent="0.15">
      <c r="A499" s="381">
        <v>62</v>
      </c>
      <c r="B499" s="387"/>
      <c r="C499" s="386">
        <f t="shared" si="19"/>
        <v>13824.52</v>
      </c>
      <c r="D499" s="386">
        <f t="shared" si="19"/>
        <v>12116.86</v>
      </c>
      <c r="E499" s="386">
        <f t="shared" si="19"/>
        <v>9468.4500000000007</v>
      </c>
      <c r="F499" s="386">
        <f t="shared" si="19"/>
        <v>8210.76</v>
      </c>
      <c r="G499" s="386">
        <f t="shared" si="19"/>
        <v>6100.3</v>
      </c>
    </row>
    <row r="500" spans="1:7" ht="14" hidden="1" x14ac:dyDescent="0.15">
      <c r="A500" s="381">
        <v>63</v>
      </c>
      <c r="B500" s="387"/>
      <c r="C500" s="386">
        <f t="shared" si="19"/>
        <v>15309.58</v>
      </c>
      <c r="D500" s="386">
        <f t="shared" si="19"/>
        <v>13419.070000000002</v>
      </c>
      <c r="E500" s="386">
        <f t="shared" si="19"/>
        <v>10486.050000000001</v>
      </c>
      <c r="F500" s="386">
        <f t="shared" si="19"/>
        <v>9093.74</v>
      </c>
      <c r="G500" s="386">
        <f t="shared" si="19"/>
        <v>6756.97</v>
      </c>
    </row>
    <row r="501" spans="1:7" ht="14" hidden="1" x14ac:dyDescent="0.15">
      <c r="A501" s="381">
        <v>64</v>
      </c>
      <c r="B501" s="387"/>
      <c r="C501" s="386">
        <f t="shared" si="19"/>
        <v>16900.11</v>
      </c>
      <c r="D501" s="386">
        <f t="shared" si="19"/>
        <v>14812.44</v>
      </c>
      <c r="E501" s="386">
        <f t="shared" si="19"/>
        <v>11577.85</v>
      </c>
      <c r="F501" s="386">
        <f t="shared" si="19"/>
        <v>10039.790000000001</v>
      </c>
      <c r="G501" s="386">
        <f t="shared" si="19"/>
        <v>7459.75</v>
      </c>
    </row>
    <row r="502" spans="1:7" ht="14" hidden="1" x14ac:dyDescent="0.15">
      <c r="A502" s="381">
        <v>65</v>
      </c>
      <c r="B502" s="387"/>
      <c r="C502" s="386">
        <f t="shared" si="19"/>
        <v>18594.52</v>
      </c>
      <c r="D502" s="386">
        <f t="shared" si="19"/>
        <v>16298.03</v>
      </c>
      <c r="E502" s="386">
        <f t="shared" si="19"/>
        <v>12742.79</v>
      </c>
      <c r="F502" s="386">
        <f t="shared" si="19"/>
        <v>11050.5</v>
      </c>
      <c r="G502" s="386">
        <f t="shared" si="19"/>
        <v>8210.23</v>
      </c>
    </row>
    <row r="503" spans="1:7" ht="14" hidden="1" x14ac:dyDescent="0.15">
      <c r="A503" s="381">
        <v>66</v>
      </c>
      <c r="B503" s="387"/>
      <c r="C503" s="386">
        <f t="shared" si="19"/>
        <v>20391.22</v>
      </c>
      <c r="D503" s="386">
        <f t="shared" si="19"/>
        <v>17874.25</v>
      </c>
      <c r="E503" s="386">
        <f t="shared" si="19"/>
        <v>13981.400000000001</v>
      </c>
      <c r="F503" s="386">
        <f t="shared" si="19"/>
        <v>12124.810000000001</v>
      </c>
      <c r="G503" s="386">
        <f t="shared" si="19"/>
        <v>9006.82</v>
      </c>
    </row>
    <row r="504" spans="1:7" ht="14" hidden="1" x14ac:dyDescent="0.15">
      <c r="A504" s="381">
        <v>67</v>
      </c>
      <c r="B504" s="387"/>
      <c r="C504" s="386">
        <f t="shared" si="19"/>
        <v>22294.45</v>
      </c>
      <c r="D504" s="386">
        <f t="shared" si="19"/>
        <v>19541.63</v>
      </c>
      <c r="E504" s="386">
        <f t="shared" si="19"/>
        <v>15294.210000000001</v>
      </c>
      <c r="F504" s="386">
        <f t="shared" si="19"/>
        <v>13261.130000000001</v>
      </c>
      <c r="G504" s="386">
        <f t="shared" si="19"/>
        <v>9852.7000000000007</v>
      </c>
    </row>
    <row r="505" spans="1:7" ht="14" hidden="1" x14ac:dyDescent="0.15">
      <c r="A505" s="381">
        <v>68</v>
      </c>
      <c r="B505" s="387"/>
      <c r="C505" s="386">
        <f t="shared" ref="C505:G520" si="20">+C56*$K$4</f>
        <v>24299.440000000002</v>
      </c>
      <c r="D505" s="386">
        <f t="shared" si="20"/>
        <v>21301.23</v>
      </c>
      <c r="E505" s="386">
        <f t="shared" si="20"/>
        <v>16680.16</v>
      </c>
      <c r="F505" s="386">
        <f t="shared" si="20"/>
        <v>14464.76</v>
      </c>
      <c r="G505" s="386">
        <f t="shared" si="20"/>
        <v>10747.34</v>
      </c>
    </row>
    <row r="506" spans="1:7" ht="14" hidden="1" x14ac:dyDescent="0.15">
      <c r="A506" s="381">
        <v>69</v>
      </c>
      <c r="B506" s="387"/>
      <c r="C506" s="386">
        <f t="shared" si="20"/>
        <v>26412.550000000003</v>
      </c>
      <c r="D506" s="386">
        <f t="shared" si="20"/>
        <v>23150.93</v>
      </c>
      <c r="E506" s="386">
        <f t="shared" si="20"/>
        <v>18140.84</v>
      </c>
      <c r="F506" s="386">
        <f t="shared" si="20"/>
        <v>15730.93</v>
      </c>
      <c r="G506" s="386">
        <f t="shared" si="20"/>
        <v>11688.09</v>
      </c>
    </row>
    <row r="507" spans="1:7" ht="14" hidden="1" x14ac:dyDescent="0.15">
      <c r="A507" s="381">
        <v>70</v>
      </c>
      <c r="B507" s="387"/>
      <c r="C507" s="386">
        <f t="shared" si="20"/>
        <v>28627.420000000002</v>
      </c>
      <c r="D507" s="386">
        <f t="shared" si="20"/>
        <v>25092.32</v>
      </c>
      <c r="E507" s="386">
        <f t="shared" si="20"/>
        <v>19674.13</v>
      </c>
      <c r="F507" s="386">
        <f t="shared" si="20"/>
        <v>17060.7</v>
      </c>
      <c r="G507" s="386">
        <f t="shared" si="20"/>
        <v>12674.95</v>
      </c>
    </row>
    <row r="508" spans="1:7" ht="14" hidden="1" x14ac:dyDescent="0.15">
      <c r="A508" s="381">
        <v>71</v>
      </c>
      <c r="B508" s="387"/>
      <c r="C508" s="386">
        <f t="shared" si="20"/>
        <v>30946.7</v>
      </c>
      <c r="D508" s="386">
        <f t="shared" si="20"/>
        <v>27125.4</v>
      </c>
      <c r="E508" s="386">
        <f t="shared" si="20"/>
        <v>21283.210000000003</v>
      </c>
      <c r="F508" s="386">
        <f t="shared" si="20"/>
        <v>18454.600000000002</v>
      </c>
      <c r="G508" s="386">
        <f t="shared" si="20"/>
        <v>13711.630000000001</v>
      </c>
    </row>
    <row r="509" spans="1:7" ht="14" hidden="1" x14ac:dyDescent="0.15">
      <c r="A509" s="381">
        <v>72</v>
      </c>
      <c r="B509" s="387"/>
      <c r="C509" s="386">
        <f t="shared" si="20"/>
        <v>33370.39</v>
      </c>
      <c r="D509" s="386">
        <f t="shared" si="20"/>
        <v>29249.11</v>
      </c>
      <c r="E509" s="386">
        <f t="shared" si="20"/>
        <v>22963.31</v>
      </c>
      <c r="F509" s="386">
        <f t="shared" si="20"/>
        <v>19912.63</v>
      </c>
      <c r="G509" s="386">
        <f t="shared" si="20"/>
        <v>14793.36</v>
      </c>
    </row>
    <row r="510" spans="1:7" ht="14" hidden="1" x14ac:dyDescent="0.15">
      <c r="A510" s="381">
        <v>73</v>
      </c>
      <c r="B510" s="387"/>
      <c r="C510" s="386">
        <f t="shared" si="20"/>
        <v>35897.43</v>
      </c>
      <c r="D510" s="386">
        <f t="shared" si="20"/>
        <v>31465.040000000001</v>
      </c>
      <c r="E510" s="386">
        <f t="shared" si="20"/>
        <v>24719.200000000001</v>
      </c>
      <c r="F510" s="386">
        <f t="shared" si="20"/>
        <v>21434.79</v>
      </c>
      <c r="G510" s="386">
        <f t="shared" si="20"/>
        <v>15925.970000000001</v>
      </c>
    </row>
    <row r="511" spans="1:7" ht="14" hidden="1" x14ac:dyDescent="0.15">
      <c r="A511" s="381">
        <v>74</v>
      </c>
      <c r="B511" s="387"/>
      <c r="C511" s="386">
        <f t="shared" si="20"/>
        <v>38529.94</v>
      </c>
      <c r="D511" s="386">
        <f t="shared" si="20"/>
        <v>33771.599999999999</v>
      </c>
      <c r="E511" s="386">
        <f t="shared" si="20"/>
        <v>26548.23</v>
      </c>
      <c r="F511" s="386">
        <f t="shared" si="20"/>
        <v>23020.550000000003</v>
      </c>
      <c r="G511" s="386">
        <f t="shared" si="20"/>
        <v>17104.16</v>
      </c>
    </row>
    <row r="512" spans="1:7" ht="14" hidden="1" x14ac:dyDescent="0.15">
      <c r="A512" s="381">
        <v>75</v>
      </c>
      <c r="B512" s="387"/>
      <c r="C512" s="386">
        <f t="shared" si="20"/>
        <v>41265.800000000003</v>
      </c>
      <c r="D512" s="386">
        <f t="shared" si="20"/>
        <v>36171.97</v>
      </c>
      <c r="E512" s="386">
        <f t="shared" si="20"/>
        <v>28450.400000000001</v>
      </c>
      <c r="F512" s="386">
        <f t="shared" si="20"/>
        <v>24669.91</v>
      </c>
      <c r="G512" s="386">
        <f t="shared" si="20"/>
        <v>18327.93</v>
      </c>
    </row>
    <row r="513" spans="1:7" ht="14" hidden="1" x14ac:dyDescent="0.15">
      <c r="A513" s="381">
        <v>76</v>
      </c>
      <c r="B513" s="387"/>
      <c r="C513" s="386">
        <f t="shared" si="20"/>
        <v>41265.800000000003</v>
      </c>
      <c r="D513" s="386">
        <f t="shared" si="20"/>
        <v>36171.97</v>
      </c>
      <c r="E513" s="386">
        <f t="shared" si="20"/>
        <v>28450.400000000001</v>
      </c>
      <c r="F513" s="386">
        <f t="shared" si="20"/>
        <v>24669.91</v>
      </c>
      <c r="G513" s="386">
        <f t="shared" si="20"/>
        <v>18327.93</v>
      </c>
    </row>
    <row r="514" spans="1:7" ht="14" hidden="1" x14ac:dyDescent="0.15">
      <c r="A514" s="381">
        <v>77</v>
      </c>
      <c r="B514" s="387"/>
      <c r="C514" s="386">
        <f t="shared" si="20"/>
        <v>41265.800000000003</v>
      </c>
      <c r="D514" s="386">
        <f t="shared" si="20"/>
        <v>36171.97</v>
      </c>
      <c r="E514" s="386">
        <f t="shared" si="20"/>
        <v>28450.400000000001</v>
      </c>
      <c r="F514" s="386">
        <f t="shared" si="20"/>
        <v>24669.91</v>
      </c>
      <c r="G514" s="386">
        <f t="shared" si="20"/>
        <v>18327.93</v>
      </c>
    </row>
    <row r="515" spans="1:7" ht="14" hidden="1" x14ac:dyDescent="0.15">
      <c r="A515" s="381">
        <v>78</v>
      </c>
      <c r="B515" s="387"/>
      <c r="C515" s="386">
        <f t="shared" si="20"/>
        <v>41265.800000000003</v>
      </c>
      <c r="D515" s="386">
        <f t="shared" si="20"/>
        <v>36171.97</v>
      </c>
      <c r="E515" s="386">
        <f t="shared" si="20"/>
        <v>28450.400000000001</v>
      </c>
      <c r="F515" s="386">
        <f t="shared" si="20"/>
        <v>24669.91</v>
      </c>
      <c r="G515" s="386">
        <f t="shared" si="20"/>
        <v>18327.93</v>
      </c>
    </row>
    <row r="516" spans="1:7" ht="14" hidden="1" x14ac:dyDescent="0.15">
      <c r="A516" s="381">
        <v>79</v>
      </c>
      <c r="B516" s="387"/>
      <c r="C516" s="386">
        <f t="shared" si="20"/>
        <v>41265.800000000003</v>
      </c>
      <c r="D516" s="386">
        <f t="shared" si="20"/>
        <v>36171.97</v>
      </c>
      <c r="E516" s="386">
        <f t="shared" si="20"/>
        <v>28450.400000000001</v>
      </c>
      <c r="F516" s="386">
        <f t="shared" si="20"/>
        <v>24669.91</v>
      </c>
      <c r="G516" s="386">
        <f t="shared" si="20"/>
        <v>18327.93</v>
      </c>
    </row>
    <row r="517" spans="1:7" ht="14" hidden="1" x14ac:dyDescent="0.15">
      <c r="A517" s="381">
        <v>80</v>
      </c>
      <c r="B517" s="387"/>
      <c r="C517" s="386">
        <f t="shared" si="20"/>
        <v>41265.800000000003</v>
      </c>
      <c r="D517" s="386">
        <f t="shared" si="20"/>
        <v>36171.97</v>
      </c>
      <c r="E517" s="386">
        <f t="shared" si="20"/>
        <v>28450.400000000001</v>
      </c>
      <c r="F517" s="386">
        <f t="shared" si="20"/>
        <v>24669.91</v>
      </c>
      <c r="G517" s="386">
        <f t="shared" si="20"/>
        <v>18327.93</v>
      </c>
    </row>
    <row r="518" spans="1:7" ht="14" hidden="1" x14ac:dyDescent="0.15">
      <c r="A518" s="381">
        <v>81</v>
      </c>
      <c r="B518" s="387"/>
      <c r="C518" s="386">
        <f t="shared" si="20"/>
        <v>41265.800000000003</v>
      </c>
      <c r="D518" s="386">
        <f t="shared" si="20"/>
        <v>36171.97</v>
      </c>
      <c r="E518" s="386">
        <f t="shared" si="20"/>
        <v>28450.400000000001</v>
      </c>
      <c r="F518" s="386">
        <f t="shared" si="20"/>
        <v>24669.91</v>
      </c>
      <c r="G518" s="386">
        <f t="shared" si="20"/>
        <v>18327.93</v>
      </c>
    </row>
    <row r="519" spans="1:7" ht="14" hidden="1" x14ac:dyDescent="0.15">
      <c r="A519" s="381">
        <v>82</v>
      </c>
      <c r="B519" s="387"/>
      <c r="C519" s="386">
        <f t="shared" si="20"/>
        <v>41265.800000000003</v>
      </c>
      <c r="D519" s="386">
        <f t="shared" si="20"/>
        <v>36171.97</v>
      </c>
      <c r="E519" s="386">
        <f t="shared" si="20"/>
        <v>28450.400000000001</v>
      </c>
      <c r="F519" s="386">
        <f t="shared" si="20"/>
        <v>24669.91</v>
      </c>
      <c r="G519" s="386">
        <f t="shared" si="20"/>
        <v>18327.93</v>
      </c>
    </row>
    <row r="520" spans="1:7" ht="14" hidden="1" x14ac:dyDescent="0.15">
      <c r="A520" s="381">
        <v>83</v>
      </c>
      <c r="B520" s="387"/>
      <c r="C520" s="386">
        <f t="shared" si="20"/>
        <v>41265.800000000003</v>
      </c>
      <c r="D520" s="386">
        <f t="shared" si="20"/>
        <v>36171.97</v>
      </c>
      <c r="E520" s="386">
        <f t="shared" si="20"/>
        <v>28450.400000000001</v>
      </c>
      <c r="F520" s="386">
        <f t="shared" si="20"/>
        <v>24669.91</v>
      </c>
      <c r="G520" s="386">
        <f t="shared" si="20"/>
        <v>18327.93</v>
      </c>
    </row>
    <row r="521" spans="1:7" ht="14" hidden="1" x14ac:dyDescent="0.15">
      <c r="A521" s="381">
        <v>84</v>
      </c>
      <c r="B521" s="387" t="s">
        <v>3</v>
      </c>
      <c r="C521" s="386">
        <f t="shared" ref="C521:G524" si="21">+C72*$K$4</f>
        <v>41265.800000000003</v>
      </c>
      <c r="D521" s="386">
        <f t="shared" si="21"/>
        <v>36171.97</v>
      </c>
      <c r="E521" s="386">
        <f t="shared" si="21"/>
        <v>28450.400000000001</v>
      </c>
      <c r="F521" s="386">
        <f t="shared" si="21"/>
        <v>24669.91</v>
      </c>
      <c r="G521" s="386">
        <f t="shared" si="21"/>
        <v>18327.93</v>
      </c>
    </row>
    <row r="522" spans="1:7" ht="14" hidden="1" x14ac:dyDescent="0.15">
      <c r="A522" s="381">
        <v>1</v>
      </c>
      <c r="B522" s="387" t="s">
        <v>4</v>
      </c>
      <c r="C522" s="386">
        <f t="shared" si="21"/>
        <v>2116.29</v>
      </c>
      <c r="D522" s="386">
        <f t="shared" si="21"/>
        <v>1856.5900000000001</v>
      </c>
      <c r="E522" s="386">
        <f t="shared" si="21"/>
        <v>1508.91</v>
      </c>
      <c r="F522" s="386">
        <f t="shared" si="21"/>
        <v>1309.1000000000001</v>
      </c>
      <c r="G522" s="386">
        <f t="shared" si="21"/>
        <v>973.08</v>
      </c>
    </row>
    <row r="523" spans="1:7" ht="14" hidden="1" x14ac:dyDescent="0.15">
      <c r="A523" s="381">
        <v>2</v>
      </c>
      <c r="B523" s="387" t="s">
        <v>1</v>
      </c>
      <c r="C523" s="386">
        <f t="shared" si="21"/>
        <v>3599.23</v>
      </c>
      <c r="D523" s="386">
        <f t="shared" si="21"/>
        <v>3154.56</v>
      </c>
      <c r="E523" s="386">
        <f t="shared" si="21"/>
        <v>2562.5500000000002</v>
      </c>
      <c r="F523" s="386">
        <f t="shared" si="21"/>
        <v>2222.8200000000002</v>
      </c>
      <c r="G523" s="386">
        <f t="shared" si="21"/>
        <v>1652.01</v>
      </c>
    </row>
    <row r="524" spans="1:7" ht="15" hidden="1" thickBot="1" x14ac:dyDescent="0.2">
      <c r="A524" s="381">
        <v>3</v>
      </c>
      <c r="B524" s="387" t="s">
        <v>5</v>
      </c>
      <c r="C524" s="386">
        <f t="shared" si="21"/>
        <v>5079.5200000000004</v>
      </c>
      <c r="D524" s="386">
        <f t="shared" si="21"/>
        <v>4454.12</v>
      </c>
      <c r="E524" s="386">
        <f t="shared" si="21"/>
        <v>3619.3700000000003</v>
      </c>
      <c r="F524" s="386">
        <f t="shared" si="21"/>
        <v>3138.13</v>
      </c>
      <c r="G524" s="386">
        <f t="shared" si="21"/>
        <v>2332</v>
      </c>
    </row>
    <row r="525" spans="1:7" ht="14" hidden="1" thickBot="1" x14ac:dyDescent="0.2">
      <c r="A525" s="31"/>
      <c r="B525" s="31"/>
      <c r="C525" s="31"/>
      <c r="D525" s="31"/>
      <c r="E525" s="31"/>
      <c r="F525" s="31"/>
      <c r="G525" s="31"/>
    </row>
    <row r="526" spans="1:7" ht="18" hidden="1" x14ac:dyDescent="0.2">
      <c r="A526" s="516" t="s">
        <v>17</v>
      </c>
      <c r="B526" s="517"/>
      <c r="C526" s="517"/>
      <c r="D526" s="517"/>
      <c r="E526" s="517"/>
      <c r="F526" s="517"/>
      <c r="G526" s="518"/>
    </row>
    <row r="527" spans="1:7" ht="18" hidden="1" x14ac:dyDescent="0.2">
      <c r="A527" s="519" t="s">
        <v>11</v>
      </c>
      <c r="B527" s="520"/>
      <c r="C527" s="520"/>
      <c r="D527" s="520"/>
      <c r="E527" s="520"/>
      <c r="F527" s="520"/>
      <c r="G527" s="521"/>
    </row>
    <row r="528" spans="1:7" hidden="1" x14ac:dyDescent="0.15">
      <c r="A528" s="522" t="s">
        <v>0</v>
      </c>
      <c r="B528" s="523"/>
      <c r="C528" s="523"/>
      <c r="D528" s="523"/>
      <c r="E528" s="523"/>
      <c r="F528" s="523"/>
      <c r="G528" s="524"/>
    </row>
    <row r="529" spans="1:7" hidden="1" x14ac:dyDescent="0.15">
      <c r="A529" s="381" t="s">
        <v>2</v>
      </c>
      <c r="B529" s="382" t="s">
        <v>2</v>
      </c>
      <c r="C529" s="368">
        <v>2000</v>
      </c>
      <c r="D529" s="368">
        <v>3500</v>
      </c>
      <c r="E529" s="380">
        <v>5000</v>
      </c>
      <c r="F529" s="384"/>
      <c r="G529" s="385"/>
    </row>
    <row r="530" spans="1:7" ht="14" hidden="1" x14ac:dyDescent="0.15">
      <c r="A530" s="381">
        <v>18</v>
      </c>
      <c r="B530" s="387"/>
      <c r="C530" s="386">
        <f>+C155*$K$4</f>
        <v>3264.8</v>
      </c>
      <c r="D530" s="386">
        <f t="shared" ref="D530:G530" si="22">+D155*$K$4</f>
        <v>2962.17</v>
      </c>
      <c r="E530" s="386">
        <f t="shared" si="22"/>
        <v>2156.04</v>
      </c>
      <c r="F530" s="386">
        <f t="shared" si="22"/>
        <v>1538.0600000000002</v>
      </c>
      <c r="G530" s="386">
        <f t="shared" si="22"/>
        <v>1206.28</v>
      </c>
    </row>
    <row r="531" spans="1:7" ht="14" hidden="1" x14ac:dyDescent="0.15">
      <c r="A531" s="381">
        <v>19</v>
      </c>
      <c r="B531" s="387"/>
      <c r="C531" s="386">
        <f t="shared" ref="C531:G546" si="23">+C156*$K$4</f>
        <v>3264.8</v>
      </c>
      <c r="D531" s="386">
        <f t="shared" si="23"/>
        <v>2962.17</v>
      </c>
      <c r="E531" s="386">
        <f t="shared" si="23"/>
        <v>2156.04</v>
      </c>
      <c r="F531" s="386">
        <f t="shared" si="23"/>
        <v>1538.0600000000002</v>
      </c>
      <c r="G531" s="386">
        <f t="shared" si="23"/>
        <v>1206.28</v>
      </c>
    </row>
    <row r="532" spans="1:7" ht="14" hidden="1" x14ac:dyDescent="0.15">
      <c r="A532" s="381">
        <v>20</v>
      </c>
      <c r="B532" s="387"/>
      <c r="C532" s="386">
        <f t="shared" si="23"/>
        <v>3264.8</v>
      </c>
      <c r="D532" s="386">
        <f t="shared" si="23"/>
        <v>2962.17</v>
      </c>
      <c r="E532" s="386">
        <f t="shared" si="23"/>
        <v>2156.04</v>
      </c>
      <c r="F532" s="386">
        <f t="shared" si="23"/>
        <v>1538.0600000000002</v>
      </c>
      <c r="G532" s="386">
        <f t="shared" si="23"/>
        <v>1206.28</v>
      </c>
    </row>
    <row r="533" spans="1:7" ht="14" hidden="1" x14ac:dyDescent="0.15">
      <c r="A533" s="381">
        <v>21</v>
      </c>
      <c r="B533" s="387"/>
      <c r="C533" s="386">
        <f t="shared" si="23"/>
        <v>3264.8</v>
      </c>
      <c r="D533" s="386">
        <f t="shared" si="23"/>
        <v>2962.17</v>
      </c>
      <c r="E533" s="386">
        <f t="shared" si="23"/>
        <v>2156.04</v>
      </c>
      <c r="F533" s="386">
        <f t="shared" si="23"/>
        <v>1538.0600000000002</v>
      </c>
      <c r="G533" s="386">
        <f t="shared" si="23"/>
        <v>1206.28</v>
      </c>
    </row>
    <row r="534" spans="1:7" ht="14" hidden="1" x14ac:dyDescent="0.15">
      <c r="A534" s="381">
        <v>22</v>
      </c>
      <c r="B534" s="387"/>
      <c r="C534" s="386">
        <f t="shared" si="23"/>
        <v>3264.8</v>
      </c>
      <c r="D534" s="386">
        <f t="shared" si="23"/>
        <v>2962.17</v>
      </c>
      <c r="E534" s="386">
        <f t="shared" si="23"/>
        <v>2156.04</v>
      </c>
      <c r="F534" s="386">
        <f t="shared" si="23"/>
        <v>1538.0600000000002</v>
      </c>
      <c r="G534" s="386">
        <f t="shared" si="23"/>
        <v>1206.28</v>
      </c>
    </row>
    <row r="535" spans="1:7" ht="14" hidden="1" x14ac:dyDescent="0.15">
      <c r="A535" s="381">
        <v>23</v>
      </c>
      <c r="B535" s="387"/>
      <c r="C535" s="386">
        <f t="shared" si="23"/>
        <v>3264.8</v>
      </c>
      <c r="D535" s="386">
        <f t="shared" si="23"/>
        <v>2962.17</v>
      </c>
      <c r="E535" s="386">
        <f t="shared" si="23"/>
        <v>2156.04</v>
      </c>
      <c r="F535" s="386">
        <f t="shared" si="23"/>
        <v>1538.0600000000002</v>
      </c>
      <c r="G535" s="386">
        <f t="shared" si="23"/>
        <v>1206.28</v>
      </c>
    </row>
    <row r="536" spans="1:7" ht="14" hidden="1" x14ac:dyDescent="0.15">
      <c r="A536" s="381">
        <v>24</v>
      </c>
      <c r="B536" s="387"/>
      <c r="C536" s="386">
        <f t="shared" si="23"/>
        <v>3264.8</v>
      </c>
      <c r="D536" s="386">
        <f t="shared" si="23"/>
        <v>2962.17</v>
      </c>
      <c r="E536" s="386">
        <f t="shared" si="23"/>
        <v>2156.04</v>
      </c>
      <c r="F536" s="386">
        <f t="shared" si="23"/>
        <v>1538.0600000000002</v>
      </c>
      <c r="G536" s="386">
        <f t="shared" si="23"/>
        <v>1206.28</v>
      </c>
    </row>
    <row r="537" spans="1:7" ht="14" hidden="1" x14ac:dyDescent="0.15">
      <c r="A537" s="381">
        <v>25</v>
      </c>
      <c r="B537" s="387"/>
      <c r="C537" s="386">
        <f t="shared" si="23"/>
        <v>3488.46</v>
      </c>
      <c r="D537" s="386">
        <f t="shared" si="23"/>
        <v>3165.1600000000003</v>
      </c>
      <c r="E537" s="386">
        <f t="shared" si="23"/>
        <v>2279.5300000000002</v>
      </c>
      <c r="F537" s="386">
        <f t="shared" si="23"/>
        <v>1625.51</v>
      </c>
      <c r="G537" s="386">
        <f t="shared" si="23"/>
        <v>1275.18</v>
      </c>
    </row>
    <row r="538" spans="1:7" ht="14" hidden="1" x14ac:dyDescent="0.15">
      <c r="A538" s="381">
        <v>26</v>
      </c>
      <c r="B538" s="387"/>
      <c r="C538" s="386">
        <f t="shared" si="23"/>
        <v>3488.46</v>
      </c>
      <c r="D538" s="386">
        <f t="shared" si="23"/>
        <v>3165.1600000000003</v>
      </c>
      <c r="E538" s="386">
        <f t="shared" si="23"/>
        <v>2279.5300000000002</v>
      </c>
      <c r="F538" s="386">
        <f t="shared" si="23"/>
        <v>1625.51</v>
      </c>
      <c r="G538" s="386">
        <f t="shared" si="23"/>
        <v>1275.18</v>
      </c>
    </row>
    <row r="539" spans="1:7" ht="14" hidden="1" x14ac:dyDescent="0.15">
      <c r="A539" s="381">
        <v>27</v>
      </c>
      <c r="B539" s="387"/>
      <c r="C539" s="386">
        <f t="shared" si="23"/>
        <v>3488.46</v>
      </c>
      <c r="D539" s="386">
        <f t="shared" si="23"/>
        <v>3165.1600000000003</v>
      </c>
      <c r="E539" s="386">
        <f t="shared" si="23"/>
        <v>2279.5300000000002</v>
      </c>
      <c r="F539" s="386">
        <f t="shared" si="23"/>
        <v>1625.51</v>
      </c>
      <c r="G539" s="386">
        <f t="shared" si="23"/>
        <v>1275.18</v>
      </c>
    </row>
    <row r="540" spans="1:7" ht="14" hidden="1" x14ac:dyDescent="0.15">
      <c r="A540" s="381">
        <v>28</v>
      </c>
      <c r="B540" s="387"/>
      <c r="C540" s="386">
        <f t="shared" si="23"/>
        <v>3488.46</v>
      </c>
      <c r="D540" s="386">
        <f t="shared" si="23"/>
        <v>3165.1600000000003</v>
      </c>
      <c r="E540" s="386">
        <f t="shared" si="23"/>
        <v>2279.5300000000002</v>
      </c>
      <c r="F540" s="386">
        <f t="shared" si="23"/>
        <v>1625.51</v>
      </c>
      <c r="G540" s="386">
        <f t="shared" si="23"/>
        <v>1275.18</v>
      </c>
    </row>
    <row r="541" spans="1:7" ht="14" hidden="1" x14ac:dyDescent="0.15">
      <c r="A541" s="381">
        <v>29</v>
      </c>
      <c r="B541" s="387"/>
      <c r="C541" s="386">
        <f t="shared" si="23"/>
        <v>3488.46</v>
      </c>
      <c r="D541" s="386">
        <f t="shared" si="23"/>
        <v>3165.1600000000003</v>
      </c>
      <c r="E541" s="386">
        <f t="shared" si="23"/>
        <v>2279.5300000000002</v>
      </c>
      <c r="F541" s="386">
        <f t="shared" si="23"/>
        <v>1625.51</v>
      </c>
      <c r="G541" s="386">
        <f t="shared" si="23"/>
        <v>1275.18</v>
      </c>
    </row>
    <row r="542" spans="1:7" ht="14" hidden="1" x14ac:dyDescent="0.15">
      <c r="A542" s="381">
        <v>30</v>
      </c>
      <c r="B542" s="387"/>
      <c r="C542" s="386">
        <f t="shared" si="23"/>
        <v>3879.6000000000004</v>
      </c>
      <c r="D542" s="386">
        <f t="shared" si="23"/>
        <v>3520.26</v>
      </c>
      <c r="E542" s="386">
        <f t="shared" si="23"/>
        <v>2502.13</v>
      </c>
      <c r="F542" s="386">
        <f t="shared" si="23"/>
        <v>1783.98</v>
      </c>
      <c r="G542" s="386">
        <f t="shared" si="23"/>
        <v>1399.2</v>
      </c>
    </row>
    <row r="543" spans="1:7" ht="14" hidden="1" x14ac:dyDescent="0.15">
      <c r="A543" s="381">
        <v>31</v>
      </c>
      <c r="B543" s="387"/>
      <c r="C543" s="386">
        <f t="shared" si="23"/>
        <v>3879.6000000000004</v>
      </c>
      <c r="D543" s="386">
        <f t="shared" si="23"/>
        <v>3520.26</v>
      </c>
      <c r="E543" s="386">
        <f t="shared" si="23"/>
        <v>2502.13</v>
      </c>
      <c r="F543" s="386">
        <f t="shared" si="23"/>
        <v>1783.98</v>
      </c>
      <c r="G543" s="386">
        <f t="shared" si="23"/>
        <v>1399.2</v>
      </c>
    </row>
    <row r="544" spans="1:7" ht="14" hidden="1" x14ac:dyDescent="0.15">
      <c r="A544" s="381">
        <v>32</v>
      </c>
      <c r="B544" s="387"/>
      <c r="C544" s="386">
        <f t="shared" si="23"/>
        <v>3879.6000000000004</v>
      </c>
      <c r="D544" s="386">
        <f t="shared" si="23"/>
        <v>3520.26</v>
      </c>
      <c r="E544" s="386">
        <f t="shared" si="23"/>
        <v>2502.13</v>
      </c>
      <c r="F544" s="386">
        <f t="shared" si="23"/>
        <v>1783.98</v>
      </c>
      <c r="G544" s="386">
        <f t="shared" si="23"/>
        <v>1399.2</v>
      </c>
    </row>
    <row r="545" spans="1:7" ht="14" hidden="1" x14ac:dyDescent="0.15">
      <c r="A545" s="381">
        <v>33</v>
      </c>
      <c r="B545" s="387"/>
      <c r="C545" s="386">
        <f t="shared" si="23"/>
        <v>3879.6000000000004</v>
      </c>
      <c r="D545" s="386">
        <f t="shared" si="23"/>
        <v>3520.26</v>
      </c>
      <c r="E545" s="386">
        <f t="shared" si="23"/>
        <v>2502.13</v>
      </c>
      <c r="F545" s="386">
        <f t="shared" si="23"/>
        <v>1783.98</v>
      </c>
      <c r="G545" s="386">
        <f t="shared" si="23"/>
        <v>1399.2</v>
      </c>
    </row>
    <row r="546" spans="1:7" ht="14" hidden="1" x14ac:dyDescent="0.15">
      <c r="A546" s="381">
        <v>34</v>
      </c>
      <c r="B546" s="387"/>
      <c r="C546" s="386">
        <f t="shared" si="23"/>
        <v>3879.6000000000004</v>
      </c>
      <c r="D546" s="386">
        <f t="shared" si="23"/>
        <v>3520.26</v>
      </c>
      <c r="E546" s="386">
        <f t="shared" si="23"/>
        <v>2502.13</v>
      </c>
      <c r="F546" s="386">
        <f t="shared" si="23"/>
        <v>1783.98</v>
      </c>
      <c r="G546" s="386">
        <f t="shared" si="23"/>
        <v>1399.2</v>
      </c>
    </row>
    <row r="547" spans="1:7" ht="14" hidden="1" x14ac:dyDescent="0.15">
      <c r="A547" s="381">
        <v>35</v>
      </c>
      <c r="B547" s="387"/>
      <c r="C547" s="386">
        <f t="shared" ref="C547:G562" si="24">+C172*$K$4</f>
        <v>4330.1000000000004</v>
      </c>
      <c r="D547" s="386">
        <f t="shared" si="24"/>
        <v>3930.48</v>
      </c>
      <c r="E547" s="386">
        <f t="shared" si="24"/>
        <v>2765.01</v>
      </c>
      <c r="F547" s="386">
        <f t="shared" si="24"/>
        <v>1972.13</v>
      </c>
      <c r="G547" s="386">
        <f t="shared" si="24"/>
        <v>1547.0700000000002</v>
      </c>
    </row>
    <row r="548" spans="1:7" ht="14" hidden="1" x14ac:dyDescent="0.15">
      <c r="A548" s="381">
        <v>36</v>
      </c>
      <c r="B548" s="387"/>
      <c r="C548" s="386">
        <f t="shared" si="24"/>
        <v>4330.1000000000004</v>
      </c>
      <c r="D548" s="386">
        <f t="shared" si="24"/>
        <v>3930.48</v>
      </c>
      <c r="E548" s="386">
        <f t="shared" si="24"/>
        <v>2765.01</v>
      </c>
      <c r="F548" s="386">
        <f t="shared" si="24"/>
        <v>1972.13</v>
      </c>
      <c r="G548" s="386">
        <f t="shared" si="24"/>
        <v>1547.0700000000002</v>
      </c>
    </row>
    <row r="549" spans="1:7" ht="14" hidden="1" x14ac:dyDescent="0.15">
      <c r="A549" s="381">
        <v>37</v>
      </c>
      <c r="B549" s="387"/>
      <c r="C549" s="386">
        <f t="shared" si="24"/>
        <v>4330.1000000000004</v>
      </c>
      <c r="D549" s="386">
        <f t="shared" si="24"/>
        <v>3930.48</v>
      </c>
      <c r="E549" s="386">
        <f t="shared" si="24"/>
        <v>2765.01</v>
      </c>
      <c r="F549" s="386">
        <f t="shared" si="24"/>
        <v>1972.13</v>
      </c>
      <c r="G549" s="386">
        <f t="shared" si="24"/>
        <v>1547.0700000000002</v>
      </c>
    </row>
    <row r="550" spans="1:7" ht="14" hidden="1" x14ac:dyDescent="0.15">
      <c r="A550" s="381">
        <v>38</v>
      </c>
      <c r="B550" s="387"/>
      <c r="C550" s="386">
        <f t="shared" si="24"/>
        <v>4330.1000000000004</v>
      </c>
      <c r="D550" s="386">
        <f t="shared" si="24"/>
        <v>3930.48</v>
      </c>
      <c r="E550" s="386">
        <f t="shared" si="24"/>
        <v>2765.01</v>
      </c>
      <c r="F550" s="386">
        <f t="shared" si="24"/>
        <v>1972.13</v>
      </c>
      <c r="G550" s="386">
        <f t="shared" si="24"/>
        <v>1547.0700000000002</v>
      </c>
    </row>
    <row r="551" spans="1:7" ht="14" hidden="1" x14ac:dyDescent="0.15">
      <c r="A551" s="381">
        <v>39</v>
      </c>
      <c r="B551" s="387"/>
      <c r="C551" s="386">
        <f t="shared" si="24"/>
        <v>4330.1000000000004</v>
      </c>
      <c r="D551" s="386">
        <f t="shared" si="24"/>
        <v>3930.48</v>
      </c>
      <c r="E551" s="386">
        <f t="shared" si="24"/>
        <v>2765.01</v>
      </c>
      <c r="F551" s="386">
        <f t="shared" si="24"/>
        <v>1972.13</v>
      </c>
      <c r="G551" s="386">
        <f t="shared" si="24"/>
        <v>1547.0700000000002</v>
      </c>
    </row>
    <row r="552" spans="1:7" ht="14" hidden="1" x14ac:dyDescent="0.15">
      <c r="A552" s="381">
        <v>40</v>
      </c>
      <c r="B552" s="387"/>
      <c r="C552" s="386">
        <f t="shared" si="24"/>
        <v>4851.09</v>
      </c>
      <c r="D552" s="386">
        <f t="shared" si="24"/>
        <v>4401.6500000000005</v>
      </c>
      <c r="E552" s="386">
        <f t="shared" si="24"/>
        <v>3074.53</v>
      </c>
      <c r="F552" s="386">
        <f t="shared" si="24"/>
        <v>2191.5500000000002</v>
      </c>
      <c r="G552" s="386">
        <f t="shared" si="24"/>
        <v>1719.3200000000002</v>
      </c>
    </row>
    <row r="553" spans="1:7" ht="14" hidden="1" x14ac:dyDescent="0.15">
      <c r="A553" s="381">
        <v>41</v>
      </c>
      <c r="B553" s="387"/>
      <c r="C553" s="386">
        <f t="shared" si="24"/>
        <v>4851.09</v>
      </c>
      <c r="D553" s="386">
        <f t="shared" si="24"/>
        <v>4401.6500000000005</v>
      </c>
      <c r="E553" s="386">
        <f t="shared" si="24"/>
        <v>3074.53</v>
      </c>
      <c r="F553" s="386">
        <f t="shared" si="24"/>
        <v>2191.5500000000002</v>
      </c>
      <c r="G553" s="386">
        <f t="shared" si="24"/>
        <v>1719.3200000000002</v>
      </c>
    </row>
    <row r="554" spans="1:7" ht="14" hidden="1" x14ac:dyDescent="0.15">
      <c r="A554" s="381">
        <v>42</v>
      </c>
      <c r="B554" s="387"/>
      <c r="C554" s="386">
        <f t="shared" si="24"/>
        <v>4851.09</v>
      </c>
      <c r="D554" s="386">
        <f t="shared" si="24"/>
        <v>4401.6500000000005</v>
      </c>
      <c r="E554" s="386">
        <f t="shared" si="24"/>
        <v>3074.53</v>
      </c>
      <c r="F554" s="386">
        <f t="shared" si="24"/>
        <v>2191.5500000000002</v>
      </c>
      <c r="G554" s="386">
        <f t="shared" si="24"/>
        <v>1719.3200000000002</v>
      </c>
    </row>
    <row r="555" spans="1:7" ht="14" hidden="1" x14ac:dyDescent="0.15">
      <c r="A555" s="381">
        <v>43</v>
      </c>
      <c r="B555" s="387"/>
      <c r="C555" s="386">
        <f t="shared" si="24"/>
        <v>4851.09</v>
      </c>
      <c r="D555" s="386">
        <f t="shared" si="24"/>
        <v>4401.6500000000005</v>
      </c>
      <c r="E555" s="386">
        <f t="shared" si="24"/>
        <v>3074.53</v>
      </c>
      <c r="F555" s="386">
        <f t="shared" si="24"/>
        <v>2191.5500000000002</v>
      </c>
      <c r="G555" s="386">
        <f t="shared" si="24"/>
        <v>1719.3200000000002</v>
      </c>
    </row>
    <row r="556" spans="1:7" ht="14" hidden="1" x14ac:dyDescent="0.15">
      <c r="A556" s="381">
        <v>44</v>
      </c>
      <c r="B556" s="387"/>
      <c r="C556" s="386">
        <f t="shared" si="24"/>
        <v>4851.09</v>
      </c>
      <c r="D556" s="386">
        <f t="shared" si="24"/>
        <v>4401.6500000000005</v>
      </c>
      <c r="E556" s="386">
        <f t="shared" si="24"/>
        <v>3074.53</v>
      </c>
      <c r="F556" s="386">
        <f t="shared" si="24"/>
        <v>2191.5500000000002</v>
      </c>
      <c r="G556" s="386">
        <f t="shared" si="24"/>
        <v>1719.3200000000002</v>
      </c>
    </row>
    <row r="557" spans="1:7" ht="14" hidden="1" x14ac:dyDescent="0.15">
      <c r="A557" s="381">
        <v>45</v>
      </c>
      <c r="B557" s="387"/>
      <c r="C557" s="386">
        <f t="shared" si="24"/>
        <v>5428.26</v>
      </c>
      <c r="D557" s="386">
        <f t="shared" si="24"/>
        <v>4926.88</v>
      </c>
      <c r="E557" s="386">
        <f t="shared" si="24"/>
        <v>3421.6800000000003</v>
      </c>
      <c r="F557" s="386">
        <f t="shared" si="24"/>
        <v>2439.06</v>
      </c>
      <c r="G557" s="386">
        <f t="shared" si="24"/>
        <v>1913.3000000000002</v>
      </c>
    </row>
    <row r="558" spans="1:7" ht="14" hidden="1" x14ac:dyDescent="0.15">
      <c r="A558" s="381">
        <v>46</v>
      </c>
      <c r="B558" s="387"/>
      <c r="C558" s="386">
        <f t="shared" si="24"/>
        <v>5428.26</v>
      </c>
      <c r="D558" s="386">
        <f t="shared" si="24"/>
        <v>4926.88</v>
      </c>
      <c r="E558" s="386">
        <f t="shared" si="24"/>
        <v>3421.6800000000003</v>
      </c>
      <c r="F558" s="386">
        <f t="shared" si="24"/>
        <v>2439.06</v>
      </c>
      <c r="G558" s="386">
        <f t="shared" si="24"/>
        <v>1913.3000000000002</v>
      </c>
    </row>
    <row r="559" spans="1:7" ht="14" hidden="1" x14ac:dyDescent="0.15">
      <c r="A559" s="381">
        <v>47</v>
      </c>
      <c r="B559" s="387"/>
      <c r="C559" s="386">
        <f t="shared" si="24"/>
        <v>5428.26</v>
      </c>
      <c r="D559" s="386">
        <f t="shared" si="24"/>
        <v>4926.88</v>
      </c>
      <c r="E559" s="386">
        <f t="shared" si="24"/>
        <v>3421.6800000000003</v>
      </c>
      <c r="F559" s="386">
        <f t="shared" si="24"/>
        <v>2439.06</v>
      </c>
      <c r="G559" s="386">
        <f t="shared" si="24"/>
        <v>1913.3000000000002</v>
      </c>
    </row>
    <row r="560" spans="1:7" ht="14" hidden="1" x14ac:dyDescent="0.15">
      <c r="A560" s="381">
        <v>48</v>
      </c>
      <c r="B560" s="387"/>
      <c r="C560" s="386">
        <f t="shared" si="24"/>
        <v>5428.26</v>
      </c>
      <c r="D560" s="386">
        <f t="shared" si="24"/>
        <v>4926.88</v>
      </c>
      <c r="E560" s="386">
        <f t="shared" si="24"/>
        <v>3421.6800000000003</v>
      </c>
      <c r="F560" s="386">
        <f t="shared" si="24"/>
        <v>2439.06</v>
      </c>
      <c r="G560" s="386">
        <f t="shared" si="24"/>
        <v>1913.3000000000002</v>
      </c>
    </row>
    <row r="561" spans="1:7" ht="14" hidden="1" x14ac:dyDescent="0.15">
      <c r="A561" s="381">
        <v>49</v>
      </c>
      <c r="B561" s="387"/>
      <c r="C561" s="386">
        <f t="shared" si="24"/>
        <v>5428.26</v>
      </c>
      <c r="D561" s="386">
        <f t="shared" si="24"/>
        <v>4926.88</v>
      </c>
      <c r="E561" s="386">
        <f t="shared" si="24"/>
        <v>3421.6800000000003</v>
      </c>
      <c r="F561" s="386">
        <f t="shared" si="24"/>
        <v>2439.06</v>
      </c>
      <c r="G561" s="386">
        <f t="shared" si="24"/>
        <v>1913.3000000000002</v>
      </c>
    </row>
    <row r="562" spans="1:7" ht="14" hidden="1" x14ac:dyDescent="0.15">
      <c r="A562" s="381">
        <v>50</v>
      </c>
      <c r="B562" s="387"/>
      <c r="C562" s="386">
        <f t="shared" si="24"/>
        <v>6079.1</v>
      </c>
      <c r="D562" s="386">
        <f t="shared" si="24"/>
        <v>5518.89</v>
      </c>
      <c r="E562" s="386">
        <f t="shared" si="24"/>
        <v>3817.0600000000004</v>
      </c>
      <c r="F562" s="386">
        <f t="shared" si="24"/>
        <v>2721.02</v>
      </c>
      <c r="G562" s="386">
        <f t="shared" si="24"/>
        <v>2134.84</v>
      </c>
    </row>
    <row r="563" spans="1:7" ht="14" hidden="1" x14ac:dyDescent="0.15">
      <c r="A563" s="381">
        <v>51</v>
      </c>
      <c r="B563" s="387"/>
      <c r="C563" s="386">
        <f t="shared" ref="C563:G578" si="25">+C188*$K$4</f>
        <v>6079.1</v>
      </c>
      <c r="D563" s="386">
        <f t="shared" si="25"/>
        <v>5518.89</v>
      </c>
      <c r="E563" s="386">
        <f t="shared" si="25"/>
        <v>3817.0600000000004</v>
      </c>
      <c r="F563" s="386">
        <f t="shared" si="25"/>
        <v>2721.02</v>
      </c>
      <c r="G563" s="386">
        <f t="shared" si="25"/>
        <v>2134.84</v>
      </c>
    </row>
    <row r="564" spans="1:7" ht="14" hidden="1" x14ac:dyDescent="0.15">
      <c r="A564" s="381">
        <v>52</v>
      </c>
      <c r="B564" s="387"/>
      <c r="C564" s="386">
        <f t="shared" si="25"/>
        <v>6079.1</v>
      </c>
      <c r="D564" s="386">
        <f t="shared" si="25"/>
        <v>5518.89</v>
      </c>
      <c r="E564" s="386">
        <f t="shared" si="25"/>
        <v>3817.0600000000004</v>
      </c>
      <c r="F564" s="386">
        <f t="shared" si="25"/>
        <v>2721.02</v>
      </c>
      <c r="G564" s="386">
        <f t="shared" si="25"/>
        <v>2134.84</v>
      </c>
    </row>
    <row r="565" spans="1:7" ht="14" hidden="1" x14ac:dyDescent="0.15">
      <c r="A565" s="381">
        <v>53</v>
      </c>
      <c r="B565" s="387"/>
      <c r="C565" s="386">
        <f t="shared" si="25"/>
        <v>6079.1</v>
      </c>
      <c r="D565" s="386">
        <f t="shared" si="25"/>
        <v>5518.89</v>
      </c>
      <c r="E565" s="386">
        <f t="shared" si="25"/>
        <v>3817.0600000000004</v>
      </c>
      <c r="F565" s="386">
        <f t="shared" si="25"/>
        <v>2721.02</v>
      </c>
      <c r="G565" s="386">
        <f t="shared" si="25"/>
        <v>2134.84</v>
      </c>
    </row>
    <row r="566" spans="1:7" ht="14" hidden="1" x14ac:dyDescent="0.15">
      <c r="A566" s="381">
        <v>54</v>
      </c>
      <c r="B566" s="387"/>
      <c r="C566" s="386">
        <f t="shared" si="25"/>
        <v>6079.1</v>
      </c>
      <c r="D566" s="386">
        <f t="shared" si="25"/>
        <v>5518.89</v>
      </c>
      <c r="E566" s="386">
        <f t="shared" si="25"/>
        <v>3817.0600000000004</v>
      </c>
      <c r="F566" s="386">
        <f t="shared" si="25"/>
        <v>2721.02</v>
      </c>
      <c r="G566" s="386">
        <f t="shared" si="25"/>
        <v>2134.84</v>
      </c>
    </row>
    <row r="567" spans="1:7" ht="14" hidden="1" x14ac:dyDescent="0.15">
      <c r="A567" s="381">
        <v>55</v>
      </c>
      <c r="B567" s="387"/>
      <c r="C567" s="386">
        <f t="shared" si="25"/>
        <v>6798.31</v>
      </c>
      <c r="D567" s="386">
        <f t="shared" si="25"/>
        <v>6167.6100000000006</v>
      </c>
      <c r="E567" s="386">
        <f t="shared" si="25"/>
        <v>4256.43</v>
      </c>
      <c r="F567" s="386">
        <f t="shared" si="25"/>
        <v>3033.19</v>
      </c>
      <c r="G567" s="386">
        <f t="shared" si="25"/>
        <v>2380.23</v>
      </c>
    </row>
    <row r="568" spans="1:7" ht="14" hidden="1" x14ac:dyDescent="0.15">
      <c r="A568" s="381">
        <v>56</v>
      </c>
      <c r="B568" s="387"/>
      <c r="C568" s="386">
        <f t="shared" si="25"/>
        <v>6798.31</v>
      </c>
      <c r="D568" s="386">
        <f t="shared" si="25"/>
        <v>6167.6100000000006</v>
      </c>
      <c r="E568" s="386">
        <f t="shared" si="25"/>
        <v>4256.43</v>
      </c>
      <c r="F568" s="386">
        <f t="shared" si="25"/>
        <v>3033.19</v>
      </c>
      <c r="G568" s="386">
        <f t="shared" si="25"/>
        <v>2380.23</v>
      </c>
    </row>
    <row r="569" spans="1:7" ht="14" hidden="1" x14ac:dyDescent="0.15">
      <c r="A569" s="381">
        <v>57</v>
      </c>
      <c r="B569" s="387"/>
      <c r="C569" s="386">
        <f t="shared" si="25"/>
        <v>6798.31</v>
      </c>
      <c r="D569" s="386">
        <f t="shared" si="25"/>
        <v>6167.6100000000006</v>
      </c>
      <c r="E569" s="386">
        <f t="shared" si="25"/>
        <v>4256.43</v>
      </c>
      <c r="F569" s="386">
        <f t="shared" si="25"/>
        <v>3033.19</v>
      </c>
      <c r="G569" s="386">
        <f t="shared" si="25"/>
        <v>2380.23</v>
      </c>
    </row>
    <row r="570" spans="1:7" ht="14" hidden="1" x14ac:dyDescent="0.15">
      <c r="A570" s="381">
        <v>58</v>
      </c>
      <c r="B570" s="387"/>
      <c r="C570" s="386">
        <f t="shared" si="25"/>
        <v>6798.31</v>
      </c>
      <c r="D570" s="386">
        <f t="shared" si="25"/>
        <v>6167.6100000000006</v>
      </c>
      <c r="E570" s="386">
        <f t="shared" si="25"/>
        <v>4256.43</v>
      </c>
      <c r="F570" s="386">
        <f t="shared" si="25"/>
        <v>3033.19</v>
      </c>
      <c r="G570" s="386">
        <f t="shared" si="25"/>
        <v>2380.23</v>
      </c>
    </row>
    <row r="571" spans="1:7" ht="14" hidden="1" x14ac:dyDescent="0.15">
      <c r="A571" s="381">
        <v>59</v>
      </c>
      <c r="B571" s="387"/>
      <c r="C571" s="386">
        <f t="shared" si="25"/>
        <v>6798.31</v>
      </c>
      <c r="D571" s="386">
        <f t="shared" si="25"/>
        <v>6167.6100000000006</v>
      </c>
      <c r="E571" s="386">
        <f t="shared" si="25"/>
        <v>4256.43</v>
      </c>
      <c r="F571" s="386">
        <f t="shared" si="25"/>
        <v>3033.19</v>
      </c>
      <c r="G571" s="386">
        <f t="shared" si="25"/>
        <v>2380.23</v>
      </c>
    </row>
    <row r="572" spans="1:7" ht="14" hidden="1" x14ac:dyDescent="0.15">
      <c r="A572" s="381">
        <v>60</v>
      </c>
      <c r="B572" s="387"/>
      <c r="C572" s="386">
        <f t="shared" si="25"/>
        <v>7273.72</v>
      </c>
      <c r="D572" s="386">
        <f t="shared" si="25"/>
        <v>6601.68</v>
      </c>
      <c r="E572" s="386">
        <f t="shared" si="25"/>
        <v>4550.05</v>
      </c>
      <c r="F572" s="386">
        <f t="shared" si="25"/>
        <v>3243.6000000000004</v>
      </c>
      <c r="G572" s="386">
        <f t="shared" si="25"/>
        <v>2544.5300000000002</v>
      </c>
    </row>
    <row r="573" spans="1:7" ht="14" hidden="1" x14ac:dyDescent="0.15">
      <c r="A573" s="381">
        <v>61</v>
      </c>
      <c r="B573" s="387"/>
      <c r="C573" s="386">
        <f t="shared" si="25"/>
        <v>8105.29</v>
      </c>
      <c r="D573" s="386">
        <f t="shared" si="25"/>
        <v>7356.93</v>
      </c>
      <c r="E573" s="386">
        <f t="shared" si="25"/>
        <v>5064.1500000000005</v>
      </c>
      <c r="F573" s="386">
        <f t="shared" si="25"/>
        <v>3610.36</v>
      </c>
      <c r="G573" s="386">
        <f t="shared" si="25"/>
        <v>2831.79</v>
      </c>
    </row>
    <row r="574" spans="1:7" ht="14" hidden="1" x14ac:dyDescent="0.15">
      <c r="A574" s="381">
        <v>62</v>
      </c>
      <c r="B574" s="387"/>
      <c r="C574" s="386">
        <f t="shared" si="25"/>
        <v>9005.76</v>
      </c>
      <c r="D574" s="386">
        <f t="shared" si="25"/>
        <v>8173.6600000000008</v>
      </c>
      <c r="E574" s="386">
        <f t="shared" si="25"/>
        <v>5624.3600000000006</v>
      </c>
      <c r="F574" s="386">
        <f t="shared" si="25"/>
        <v>4007.86</v>
      </c>
      <c r="G574" s="386">
        <f t="shared" si="25"/>
        <v>3143.96</v>
      </c>
    </row>
    <row r="575" spans="1:7" ht="14" hidden="1" x14ac:dyDescent="0.15">
      <c r="A575" s="381">
        <v>63</v>
      </c>
      <c r="B575" s="387"/>
      <c r="C575" s="386">
        <f t="shared" si="25"/>
        <v>9973.01</v>
      </c>
      <c r="D575" s="386">
        <f t="shared" si="25"/>
        <v>9051.34</v>
      </c>
      <c r="E575" s="386">
        <f t="shared" si="25"/>
        <v>6229.09</v>
      </c>
      <c r="F575" s="386">
        <f t="shared" si="25"/>
        <v>4438.75</v>
      </c>
      <c r="G575" s="386">
        <f t="shared" si="25"/>
        <v>3482.1000000000004</v>
      </c>
    </row>
    <row r="576" spans="1:7" ht="14" hidden="1" x14ac:dyDescent="0.15">
      <c r="A576" s="381">
        <v>64</v>
      </c>
      <c r="B576" s="387"/>
      <c r="C576" s="386">
        <f t="shared" si="25"/>
        <v>11009.16</v>
      </c>
      <c r="D576" s="386">
        <f t="shared" si="25"/>
        <v>9991.5600000000013</v>
      </c>
      <c r="E576" s="386">
        <f t="shared" si="25"/>
        <v>6877.81</v>
      </c>
      <c r="F576" s="386">
        <f t="shared" si="25"/>
        <v>4900.91</v>
      </c>
      <c r="G576" s="386">
        <f t="shared" si="25"/>
        <v>3845.15</v>
      </c>
    </row>
    <row r="577" spans="1:7" ht="14" hidden="1" x14ac:dyDescent="0.15">
      <c r="A577" s="381">
        <v>65</v>
      </c>
      <c r="B577" s="387"/>
      <c r="C577" s="386">
        <f t="shared" si="25"/>
        <v>12111.560000000001</v>
      </c>
      <c r="D577" s="386">
        <f t="shared" si="25"/>
        <v>10991.67</v>
      </c>
      <c r="E577" s="386">
        <f t="shared" si="25"/>
        <v>7572.64</v>
      </c>
      <c r="F577" s="386">
        <f t="shared" si="25"/>
        <v>5396.46</v>
      </c>
      <c r="G577" s="386">
        <f t="shared" si="25"/>
        <v>4234.7</v>
      </c>
    </row>
    <row r="578" spans="1:7" ht="14" hidden="1" x14ac:dyDescent="0.15">
      <c r="A578" s="381">
        <v>66</v>
      </c>
      <c r="B578" s="387"/>
      <c r="C578" s="386">
        <f t="shared" si="25"/>
        <v>13282.86</v>
      </c>
      <c r="D578" s="386">
        <f t="shared" si="25"/>
        <v>12055.91</v>
      </c>
      <c r="E578" s="386">
        <f t="shared" si="25"/>
        <v>8310.4</v>
      </c>
      <c r="F578" s="386">
        <f t="shared" si="25"/>
        <v>5923.2800000000007</v>
      </c>
      <c r="G578" s="386">
        <f t="shared" si="25"/>
        <v>4647.5700000000006</v>
      </c>
    </row>
    <row r="579" spans="1:7" ht="14" hidden="1" x14ac:dyDescent="0.15">
      <c r="A579" s="381">
        <v>67</v>
      </c>
      <c r="B579" s="387"/>
      <c r="C579" s="386">
        <f t="shared" ref="C579:G594" si="26">+C204*$K$4</f>
        <v>14522.53</v>
      </c>
      <c r="D579" s="386">
        <f t="shared" si="26"/>
        <v>13179.51</v>
      </c>
      <c r="E579" s="386">
        <f t="shared" si="26"/>
        <v>9094.8000000000011</v>
      </c>
      <c r="F579" s="386">
        <f t="shared" si="26"/>
        <v>6481.37</v>
      </c>
      <c r="G579" s="386">
        <f t="shared" si="26"/>
        <v>5084.8200000000006</v>
      </c>
    </row>
    <row r="580" spans="1:7" ht="14" hidden="1" x14ac:dyDescent="0.15">
      <c r="A580" s="381">
        <v>68</v>
      </c>
      <c r="B580" s="387"/>
      <c r="C580" s="386">
        <f t="shared" si="26"/>
        <v>15830.04</v>
      </c>
      <c r="D580" s="386">
        <f t="shared" si="26"/>
        <v>14366.710000000001</v>
      </c>
      <c r="E580" s="386">
        <f t="shared" si="26"/>
        <v>9924.25</v>
      </c>
      <c r="F580" s="386">
        <f t="shared" si="26"/>
        <v>7072.85</v>
      </c>
      <c r="G580" s="386">
        <f t="shared" si="26"/>
        <v>5548.5700000000006</v>
      </c>
    </row>
    <row r="581" spans="1:7" ht="14" hidden="1" x14ac:dyDescent="0.15">
      <c r="A581" s="381">
        <v>69</v>
      </c>
      <c r="B581" s="387"/>
      <c r="C581" s="386">
        <f t="shared" si="26"/>
        <v>17205.920000000002</v>
      </c>
      <c r="D581" s="386">
        <f t="shared" si="26"/>
        <v>15613.800000000001</v>
      </c>
      <c r="E581" s="386">
        <f t="shared" si="26"/>
        <v>10796.630000000001</v>
      </c>
      <c r="F581" s="386">
        <f t="shared" si="26"/>
        <v>7694.01</v>
      </c>
      <c r="G581" s="386">
        <f t="shared" si="26"/>
        <v>6036.17</v>
      </c>
    </row>
    <row r="582" spans="1:7" ht="14" hidden="1" x14ac:dyDescent="0.15">
      <c r="A582" s="381">
        <v>70</v>
      </c>
      <c r="B582" s="387"/>
      <c r="C582" s="386">
        <f t="shared" si="26"/>
        <v>18648.05</v>
      </c>
      <c r="D582" s="386">
        <f t="shared" si="26"/>
        <v>16923.96</v>
      </c>
      <c r="E582" s="386">
        <f t="shared" si="26"/>
        <v>11715.650000000001</v>
      </c>
      <c r="F582" s="386">
        <f t="shared" si="26"/>
        <v>8348.5600000000013</v>
      </c>
      <c r="G582" s="386">
        <f t="shared" si="26"/>
        <v>6549.21</v>
      </c>
    </row>
    <row r="583" spans="1:7" ht="14" hidden="1" x14ac:dyDescent="0.15">
      <c r="A583" s="381">
        <v>71</v>
      </c>
      <c r="B583" s="387"/>
      <c r="C583" s="386">
        <f t="shared" si="26"/>
        <v>20159.080000000002</v>
      </c>
      <c r="D583" s="386">
        <f t="shared" si="26"/>
        <v>18294.54</v>
      </c>
      <c r="E583" s="386">
        <f t="shared" si="26"/>
        <v>12678.66</v>
      </c>
      <c r="F583" s="386">
        <f t="shared" si="26"/>
        <v>9035.44</v>
      </c>
      <c r="G583" s="386">
        <f t="shared" si="26"/>
        <v>7088.75</v>
      </c>
    </row>
    <row r="584" spans="1:7" ht="14" hidden="1" x14ac:dyDescent="0.15">
      <c r="A584" s="381">
        <v>72</v>
      </c>
      <c r="B584" s="387"/>
      <c r="C584" s="386">
        <f t="shared" si="26"/>
        <v>21738.48</v>
      </c>
      <c r="D584" s="386">
        <f t="shared" si="26"/>
        <v>19728.190000000002</v>
      </c>
      <c r="E584" s="386">
        <f t="shared" si="26"/>
        <v>13687.78</v>
      </c>
      <c r="F584" s="386">
        <f t="shared" si="26"/>
        <v>9754.65</v>
      </c>
      <c r="G584" s="386">
        <f t="shared" si="26"/>
        <v>7653.2000000000007</v>
      </c>
    </row>
    <row r="585" spans="1:7" ht="14" hidden="1" x14ac:dyDescent="0.15">
      <c r="A585" s="381">
        <v>73</v>
      </c>
      <c r="B585" s="387"/>
      <c r="C585" s="386">
        <f t="shared" si="26"/>
        <v>23384.66</v>
      </c>
      <c r="D585" s="386">
        <f t="shared" si="26"/>
        <v>21222.79</v>
      </c>
      <c r="E585" s="386">
        <f t="shared" si="26"/>
        <v>14740.890000000001</v>
      </c>
      <c r="F585" s="386">
        <f t="shared" si="26"/>
        <v>10505.130000000001</v>
      </c>
      <c r="G585" s="386">
        <f t="shared" si="26"/>
        <v>8241.5</v>
      </c>
    </row>
    <row r="586" spans="1:7" ht="14" hidden="1" x14ac:dyDescent="0.15">
      <c r="A586" s="381">
        <v>74</v>
      </c>
      <c r="B586" s="387"/>
      <c r="C586" s="386">
        <f t="shared" si="26"/>
        <v>25100.27</v>
      </c>
      <c r="D586" s="386">
        <f t="shared" si="26"/>
        <v>22778.870000000003</v>
      </c>
      <c r="E586" s="386">
        <f t="shared" si="26"/>
        <v>15838.52</v>
      </c>
      <c r="F586" s="386">
        <f t="shared" si="26"/>
        <v>11287.41</v>
      </c>
      <c r="G586" s="386">
        <f t="shared" si="26"/>
        <v>8855.24</v>
      </c>
    </row>
    <row r="587" spans="1:7" ht="14" hidden="1" x14ac:dyDescent="0.15">
      <c r="A587" s="381">
        <v>75</v>
      </c>
      <c r="B587" s="387"/>
      <c r="C587" s="386">
        <f t="shared" si="26"/>
        <v>26881.600000000002</v>
      </c>
      <c r="D587" s="386">
        <f t="shared" si="26"/>
        <v>24394.84</v>
      </c>
      <c r="E587" s="386">
        <f t="shared" si="26"/>
        <v>16981.73</v>
      </c>
      <c r="F587" s="386">
        <f t="shared" si="26"/>
        <v>12102.02</v>
      </c>
      <c r="G587" s="386">
        <f t="shared" si="26"/>
        <v>9493.8900000000012</v>
      </c>
    </row>
    <row r="588" spans="1:7" ht="14" hidden="1" x14ac:dyDescent="0.15">
      <c r="A588" s="381">
        <v>76</v>
      </c>
      <c r="B588" s="387"/>
      <c r="C588" s="386">
        <f t="shared" si="26"/>
        <v>26881.600000000002</v>
      </c>
      <c r="D588" s="386">
        <f t="shared" si="26"/>
        <v>24394.84</v>
      </c>
      <c r="E588" s="386">
        <f t="shared" si="26"/>
        <v>16981.73</v>
      </c>
      <c r="F588" s="386">
        <f t="shared" si="26"/>
        <v>12102.02</v>
      </c>
      <c r="G588" s="386">
        <f t="shared" si="26"/>
        <v>9493.8900000000012</v>
      </c>
    </row>
    <row r="589" spans="1:7" ht="14" hidden="1" x14ac:dyDescent="0.15">
      <c r="A589" s="381">
        <v>77</v>
      </c>
      <c r="B589" s="387"/>
      <c r="C589" s="386">
        <f t="shared" si="26"/>
        <v>26881.600000000002</v>
      </c>
      <c r="D589" s="386">
        <f t="shared" si="26"/>
        <v>24394.84</v>
      </c>
      <c r="E589" s="386">
        <f t="shared" si="26"/>
        <v>16981.73</v>
      </c>
      <c r="F589" s="386">
        <f t="shared" si="26"/>
        <v>12102.02</v>
      </c>
      <c r="G589" s="386">
        <f t="shared" si="26"/>
        <v>9493.8900000000012</v>
      </c>
    </row>
    <row r="590" spans="1:7" ht="14" hidden="1" x14ac:dyDescent="0.15">
      <c r="A590" s="381">
        <v>78</v>
      </c>
      <c r="B590" s="387"/>
      <c r="C590" s="386">
        <f t="shared" si="26"/>
        <v>26881.600000000002</v>
      </c>
      <c r="D590" s="386">
        <f t="shared" si="26"/>
        <v>24394.84</v>
      </c>
      <c r="E590" s="386">
        <f t="shared" si="26"/>
        <v>16981.73</v>
      </c>
      <c r="F590" s="386">
        <f t="shared" si="26"/>
        <v>12102.02</v>
      </c>
      <c r="G590" s="386">
        <f t="shared" si="26"/>
        <v>9493.8900000000012</v>
      </c>
    </row>
    <row r="591" spans="1:7" ht="14" hidden="1" x14ac:dyDescent="0.15">
      <c r="A591" s="381">
        <v>79</v>
      </c>
      <c r="B591" s="387"/>
      <c r="C591" s="386">
        <f t="shared" si="26"/>
        <v>26881.600000000002</v>
      </c>
      <c r="D591" s="386">
        <f t="shared" si="26"/>
        <v>24394.84</v>
      </c>
      <c r="E591" s="386">
        <f t="shared" si="26"/>
        <v>16981.73</v>
      </c>
      <c r="F591" s="386">
        <f t="shared" si="26"/>
        <v>12102.02</v>
      </c>
      <c r="G591" s="386">
        <f t="shared" si="26"/>
        <v>9493.8900000000012</v>
      </c>
    </row>
    <row r="592" spans="1:7" ht="14" hidden="1" x14ac:dyDescent="0.15">
      <c r="A592" s="381">
        <v>80</v>
      </c>
      <c r="B592" s="387"/>
      <c r="C592" s="386">
        <f t="shared" si="26"/>
        <v>26881.600000000002</v>
      </c>
      <c r="D592" s="386">
        <f t="shared" si="26"/>
        <v>24394.84</v>
      </c>
      <c r="E592" s="386">
        <f t="shared" si="26"/>
        <v>16981.73</v>
      </c>
      <c r="F592" s="386">
        <f t="shared" si="26"/>
        <v>12102.02</v>
      </c>
      <c r="G592" s="386">
        <f t="shared" si="26"/>
        <v>9493.8900000000012</v>
      </c>
    </row>
    <row r="593" spans="1:7" ht="14" hidden="1" x14ac:dyDescent="0.15">
      <c r="A593" s="381">
        <v>81</v>
      </c>
      <c r="B593" s="387"/>
      <c r="C593" s="386">
        <f t="shared" si="26"/>
        <v>26881.600000000002</v>
      </c>
      <c r="D593" s="386">
        <f t="shared" si="26"/>
        <v>24394.84</v>
      </c>
      <c r="E593" s="386">
        <f t="shared" si="26"/>
        <v>16981.73</v>
      </c>
      <c r="F593" s="386">
        <f t="shared" si="26"/>
        <v>12102.02</v>
      </c>
      <c r="G593" s="386">
        <f t="shared" si="26"/>
        <v>9493.8900000000012</v>
      </c>
    </row>
    <row r="594" spans="1:7" ht="14" hidden="1" x14ac:dyDescent="0.15">
      <c r="A594" s="381">
        <v>82</v>
      </c>
      <c r="B594" s="387"/>
      <c r="C594" s="386">
        <f t="shared" si="26"/>
        <v>26881.600000000002</v>
      </c>
      <c r="D594" s="386">
        <f t="shared" si="26"/>
        <v>24394.84</v>
      </c>
      <c r="E594" s="386">
        <f t="shared" si="26"/>
        <v>16981.73</v>
      </c>
      <c r="F594" s="386">
        <f t="shared" si="26"/>
        <v>12102.02</v>
      </c>
      <c r="G594" s="386">
        <f t="shared" si="26"/>
        <v>9493.8900000000012</v>
      </c>
    </row>
    <row r="595" spans="1:7" ht="14" hidden="1" x14ac:dyDescent="0.15">
      <c r="A595" s="381">
        <v>83</v>
      </c>
      <c r="B595" s="387"/>
      <c r="C595" s="386">
        <f t="shared" ref="C595:G599" si="27">+C220*$K$4</f>
        <v>26881.600000000002</v>
      </c>
      <c r="D595" s="386">
        <f t="shared" si="27"/>
        <v>24394.84</v>
      </c>
      <c r="E595" s="386">
        <f t="shared" si="27"/>
        <v>16981.73</v>
      </c>
      <c r="F595" s="386">
        <f t="shared" si="27"/>
        <v>12102.02</v>
      </c>
      <c r="G595" s="386">
        <f t="shared" si="27"/>
        <v>9493.8900000000012</v>
      </c>
    </row>
    <row r="596" spans="1:7" ht="14" hidden="1" x14ac:dyDescent="0.15">
      <c r="A596" s="381">
        <v>84</v>
      </c>
      <c r="B596" s="387" t="s">
        <v>3</v>
      </c>
      <c r="C596" s="386">
        <f t="shared" si="27"/>
        <v>26881.600000000002</v>
      </c>
      <c r="D596" s="386">
        <f t="shared" si="27"/>
        <v>24394.84</v>
      </c>
      <c r="E596" s="386">
        <f t="shared" si="27"/>
        <v>16981.73</v>
      </c>
      <c r="F596" s="386">
        <f t="shared" si="27"/>
        <v>12102.02</v>
      </c>
      <c r="G596" s="386">
        <f t="shared" si="27"/>
        <v>9493.8900000000012</v>
      </c>
    </row>
    <row r="597" spans="1:7" ht="14" hidden="1" x14ac:dyDescent="0.15">
      <c r="A597" s="381">
        <v>1</v>
      </c>
      <c r="B597" s="387" t="s">
        <v>4</v>
      </c>
      <c r="C597" s="386">
        <f t="shared" si="27"/>
        <v>1379.5900000000001</v>
      </c>
      <c r="D597" s="386">
        <f t="shared" si="27"/>
        <v>1252.92</v>
      </c>
      <c r="E597" s="386">
        <f t="shared" si="27"/>
        <v>922.2</v>
      </c>
      <c r="F597" s="386">
        <f t="shared" si="27"/>
        <v>658.26</v>
      </c>
      <c r="G597" s="386">
        <f t="shared" si="27"/>
        <v>516.75</v>
      </c>
    </row>
    <row r="598" spans="1:7" ht="14" hidden="1" x14ac:dyDescent="0.15">
      <c r="A598" s="381">
        <v>2</v>
      </c>
      <c r="B598" s="387" t="s">
        <v>1</v>
      </c>
      <c r="C598" s="386">
        <f t="shared" si="27"/>
        <v>2344.7200000000003</v>
      </c>
      <c r="D598" s="386">
        <f t="shared" si="27"/>
        <v>2128.48</v>
      </c>
      <c r="E598" s="386">
        <f t="shared" si="27"/>
        <v>1568.27</v>
      </c>
      <c r="F598" s="386">
        <f t="shared" si="27"/>
        <v>1118.8300000000002</v>
      </c>
      <c r="G598" s="386">
        <f t="shared" si="27"/>
        <v>877.15000000000009</v>
      </c>
    </row>
    <row r="599" spans="1:7" ht="15" hidden="1" thickBot="1" x14ac:dyDescent="0.2">
      <c r="A599" s="388">
        <v>3</v>
      </c>
      <c r="B599" s="389" t="s">
        <v>5</v>
      </c>
      <c r="C599" s="386">
        <f t="shared" si="27"/>
        <v>3309.32</v>
      </c>
      <c r="D599" s="386">
        <f t="shared" si="27"/>
        <v>3004.57</v>
      </c>
      <c r="E599" s="386">
        <f t="shared" si="27"/>
        <v>2212.2200000000003</v>
      </c>
      <c r="F599" s="386">
        <f t="shared" si="27"/>
        <v>1577.28</v>
      </c>
      <c r="G599" s="386">
        <f t="shared" si="27"/>
        <v>1237.55</v>
      </c>
    </row>
    <row r="600" spans="1:7" ht="14" hidden="1" thickBot="1" x14ac:dyDescent="0.2">
      <c r="A600" s="23"/>
      <c r="B600" s="23"/>
      <c r="C600" s="23"/>
      <c r="D600" s="23"/>
      <c r="E600" s="23"/>
      <c r="F600" s="23"/>
      <c r="G600" s="23"/>
    </row>
    <row r="601" spans="1:7" ht="18" hidden="1" x14ac:dyDescent="0.2">
      <c r="A601" s="516" t="s">
        <v>19</v>
      </c>
      <c r="B601" s="517"/>
      <c r="C601" s="517"/>
      <c r="D601" s="517"/>
      <c r="E601" s="517"/>
      <c r="F601" s="517"/>
      <c r="G601" s="518"/>
    </row>
    <row r="602" spans="1:7" ht="18" hidden="1" x14ac:dyDescent="0.2">
      <c r="A602" s="519" t="s">
        <v>11</v>
      </c>
      <c r="B602" s="520"/>
      <c r="C602" s="520"/>
      <c r="D602" s="520"/>
      <c r="E602" s="520"/>
      <c r="F602" s="520"/>
      <c r="G602" s="521"/>
    </row>
    <row r="603" spans="1:7" hidden="1" x14ac:dyDescent="0.15">
      <c r="A603" s="522" t="s">
        <v>0</v>
      </c>
      <c r="B603" s="523"/>
      <c r="C603" s="523"/>
      <c r="D603" s="523"/>
      <c r="E603" s="523"/>
      <c r="F603" s="523"/>
      <c r="G603" s="524"/>
    </row>
    <row r="604" spans="1:7" hidden="1" x14ac:dyDescent="0.15">
      <c r="A604" s="381" t="s">
        <v>2</v>
      </c>
      <c r="B604" s="382" t="s">
        <v>2</v>
      </c>
      <c r="C604" s="368">
        <v>2000</v>
      </c>
      <c r="D604" s="368">
        <v>3500</v>
      </c>
      <c r="E604" s="380">
        <v>5000</v>
      </c>
      <c r="F604" s="384"/>
      <c r="G604" s="385"/>
    </row>
    <row r="605" spans="1:7" ht="14" hidden="1" x14ac:dyDescent="0.15">
      <c r="A605" s="381">
        <v>18</v>
      </c>
      <c r="B605" s="387"/>
      <c r="C605" s="386">
        <f>+C305*$K$4</f>
        <v>2042.6200000000001</v>
      </c>
      <c r="D605" s="386">
        <f t="shared" ref="D605:G605" si="28">+D305*$K$4</f>
        <v>1959.94</v>
      </c>
      <c r="E605" s="386">
        <f t="shared" si="28"/>
        <v>1431</v>
      </c>
      <c r="F605" s="386">
        <f t="shared" si="28"/>
        <v>1018.6600000000001</v>
      </c>
      <c r="G605" s="386">
        <f t="shared" si="28"/>
        <v>800.30000000000007</v>
      </c>
    </row>
    <row r="606" spans="1:7" ht="14" hidden="1" x14ac:dyDescent="0.15">
      <c r="A606" s="381">
        <v>19</v>
      </c>
      <c r="B606" s="387"/>
      <c r="C606" s="386">
        <f t="shared" ref="C606:G621" si="29">+C306*$K$4</f>
        <v>2042.6200000000001</v>
      </c>
      <c r="D606" s="386">
        <f t="shared" si="29"/>
        <v>1959.94</v>
      </c>
      <c r="E606" s="386">
        <f t="shared" si="29"/>
        <v>1431</v>
      </c>
      <c r="F606" s="386">
        <f t="shared" si="29"/>
        <v>1018.6600000000001</v>
      </c>
      <c r="G606" s="386">
        <f t="shared" si="29"/>
        <v>800.30000000000007</v>
      </c>
    </row>
    <row r="607" spans="1:7" ht="14" hidden="1" x14ac:dyDescent="0.15">
      <c r="A607" s="381">
        <v>20</v>
      </c>
      <c r="B607" s="387"/>
      <c r="C607" s="386">
        <f t="shared" si="29"/>
        <v>2042.6200000000001</v>
      </c>
      <c r="D607" s="386">
        <f t="shared" si="29"/>
        <v>1959.94</v>
      </c>
      <c r="E607" s="386">
        <f t="shared" si="29"/>
        <v>1431</v>
      </c>
      <c r="F607" s="386">
        <f t="shared" si="29"/>
        <v>1018.6600000000001</v>
      </c>
      <c r="G607" s="386">
        <f t="shared" si="29"/>
        <v>800.30000000000007</v>
      </c>
    </row>
    <row r="608" spans="1:7" ht="14" hidden="1" x14ac:dyDescent="0.15">
      <c r="A608" s="381">
        <v>21</v>
      </c>
      <c r="B608" s="387"/>
      <c r="C608" s="386">
        <f t="shared" si="29"/>
        <v>2042.6200000000001</v>
      </c>
      <c r="D608" s="386">
        <f t="shared" si="29"/>
        <v>1959.94</v>
      </c>
      <c r="E608" s="386">
        <f t="shared" si="29"/>
        <v>1431</v>
      </c>
      <c r="F608" s="386">
        <f t="shared" si="29"/>
        <v>1018.6600000000001</v>
      </c>
      <c r="G608" s="386">
        <f t="shared" si="29"/>
        <v>800.30000000000007</v>
      </c>
    </row>
    <row r="609" spans="1:7" ht="14" hidden="1" x14ac:dyDescent="0.15">
      <c r="A609" s="381">
        <v>22</v>
      </c>
      <c r="B609" s="387"/>
      <c r="C609" s="386">
        <f t="shared" si="29"/>
        <v>2042.6200000000001</v>
      </c>
      <c r="D609" s="386">
        <f t="shared" si="29"/>
        <v>1959.94</v>
      </c>
      <c r="E609" s="386">
        <f t="shared" si="29"/>
        <v>1431</v>
      </c>
      <c r="F609" s="386">
        <f t="shared" si="29"/>
        <v>1018.6600000000001</v>
      </c>
      <c r="G609" s="386">
        <f t="shared" si="29"/>
        <v>800.30000000000007</v>
      </c>
    </row>
    <row r="610" spans="1:7" ht="14" hidden="1" x14ac:dyDescent="0.15">
      <c r="A610" s="381">
        <v>23</v>
      </c>
      <c r="B610" s="387"/>
      <c r="C610" s="386">
        <f t="shared" si="29"/>
        <v>2042.6200000000001</v>
      </c>
      <c r="D610" s="386">
        <f t="shared" si="29"/>
        <v>1959.94</v>
      </c>
      <c r="E610" s="386">
        <f t="shared" si="29"/>
        <v>1431</v>
      </c>
      <c r="F610" s="386">
        <f t="shared" si="29"/>
        <v>1018.6600000000001</v>
      </c>
      <c r="G610" s="386">
        <f t="shared" si="29"/>
        <v>800.30000000000007</v>
      </c>
    </row>
    <row r="611" spans="1:7" ht="14" hidden="1" x14ac:dyDescent="0.15">
      <c r="A611" s="381">
        <v>24</v>
      </c>
      <c r="B611" s="387"/>
      <c r="C611" s="386">
        <f t="shared" si="29"/>
        <v>2042.6200000000001</v>
      </c>
      <c r="D611" s="386">
        <f t="shared" si="29"/>
        <v>1959.94</v>
      </c>
      <c r="E611" s="386">
        <f t="shared" si="29"/>
        <v>1431</v>
      </c>
      <c r="F611" s="386">
        <f t="shared" si="29"/>
        <v>1018.6600000000001</v>
      </c>
      <c r="G611" s="386">
        <f t="shared" si="29"/>
        <v>800.30000000000007</v>
      </c>
    </row>
    <row r="612" spans="1:7" ht="14" hidden="1" x14ac:dyDescent="0.15">
      <c r="A612" s="381">
        <v>25</v>
      </c>
      <c r="B612" s="387"/>
      <c r="C612" s="386">
        <f t="shared" si="29"/>
        <v>2203.7400000000002</v>
      </c>
      <c r="D612" s="386">
        <f t="shared" si="29"/>
        <v>2114.17</v>
      </c>
      <c r="E612" s="386">
        <f t="shared" si="29"/>
        <v>1526.4</v>
      </c>
      <c r="F612" s="386">
        <f t="shared" si="29"/>
        <v>1087.03</v>
      </c>
      <c r="G612" s="386">
        <f t="shared" si="29"/>
        <v>852.7700000000001</v>
      </c>
    </row>
    <row r="613" spans="1:7" ht="14" hidden="1" x14ac:dyDescent="0.15">
      <c r="A613" s="381">
        <v>26</v>
      </c>
      <c r="B613" s="387"/>
      <c r="C613" s="386">
        <f t="shared" si="29"/>
        <v>2203.7400000000002</v>
      </c>
      <c r="D613" s="386">
        <f t="shared" si="29"/>
        <v>2114.17</v>
      </c>
      <c r="E613" s="386">
        <f t="shared" si="29"/>
        <v>1526.4</v>
      </c>
      <c r="F613" s="386">
        <f t="shared" si="29"/>
        <v>1087.03</v>
      </c>
      <c r="G613" s="386">
        <f t="shared" si="29"/>
        <v>852.7700000000001</v>
      </c>
    </row>
    <row r="614" spans="1:7" ht="14" hidden="1" x14ac:dyDescent="0.15">
      <c r="A614" s="381">
        <v>27</v>
      </c>
      <c r="B614" s="387"/>
      <c r="C614" s="386">
        <f t="shared" si="29"/>
        <v>2203.7400000000002</v>
      </c>
      <c r="D614" s="386">
        <f t="shared" si="29"/>
        <v>2114.17</v>
      </c>
      <c r="E614" s="386">
        <f t="shared" si="29"/>
        <v>1526.4</v>
      </c>
      <c r="F614" s="386">
        <f t="shared" si="29"/>
        <v>1087.03</v>
      </c>
      <c r="G614" s="386">
        <f t="shared" si="29"/>
        <v>852.7700000000001</v>
      </c>
    </row>
    <row r="615" spans="1:7" ht="14" hidden="1" x14ac:dyDescent="0.15">
      <c r="A615" s="381">
        <v>28</v>
      </c>
      <c r="B615" s="387"/>
      <c r="C615" s="386">
        <f t="shared" si="29"/>
        <v>2203.7400000000002</v>
      </c>
      <c r="D615" s="386">
        <f t="shared" si="29"/>
        <v>2114.17</v>
      </c>
      <c r="E615" s="386">
        <f t="shared" si="29"/>
        <v>1526.4</v>
      </c>
      <c r="F615" s="386">
        <f t="shared" si="29"/>
        <v>1087.03</v>
      </c>
      <c r="G615" s="386">
        <f t="shared" si="29"/>
        <v>852.7700000000001</v>
      </c>
    </row>
    <row r="616" spans="1:7" ht="14" hidden="1" x14ac:dyDescent="0.15">
      <c r="A616" s="381">
        <v>29</v>
      </c>
      <c r="B616" s="387"/>
      <c r="C616" s="386">
        <f t="shared" si="29"/>
        <v>2203.7400000000002</v>
      </c>
      <c r="D616" s="386">
        <f t="shared" si="29"/>
        <v>2114.17</v>
      </c>
      <c r="E616" s="386">
        <f t="shared" si="29"/>
        <v>1526.4</v>
      </c>
      <c r="F616" s="386">
        <f t="shared" si="29"/>
        <v>1087.03</v>
      </c>
      <c r="G616" s="386">
        <f t="shared" si="29"/>
        <v>852.7700000000001</v>
      </c>
    </row>
    <row r="617" spans="1:7" ht="14" hidden="1" x14ac:dyDescent="0.15">
      <c r="A617" s="381">
        <v>30</v>
      </c>
      <c r="B617" s="387"/>
      <c r="C617" s="386">
        <f t="shared" si="29"/>
        <v>2486.23</v>
      </c>
      <c r="D617" s="386">
        <f t="shared" si="29"/>
        <v>2386.06</v>
      </c>
      <c r="E617" s="386">
        <f t="shared" si="29"/>
        <v>1697.5900000000001</v>
      </c>
      <c r="F617" s="386">
        <f t="shared" si="29"/>
        <v>1208.93</v>
      </c>
      <c r="G617" s="386">
        <f t="shared" si="29"/>
        <v>948.7</v>
      </c>
    </row>
    <row r="618" spans="1:7" ht="14" hidden="1" x14ac:dyDescent="0.15">
      <c r="A618" s="381">
        <v>31</v>
      </c>
      <c r="B618" s="387"/>
      <c r="C618" s="386">
        <f t="shared" si="29"/>
        <v>2486.23</v>
      </c>
      <c r="D618" s="386">
        <f t="shared" si="29"/>
        <v>2386.06</v>
      </c>
      <c r="E618" s="386">
        <f t="shared" si="29"/>
        <v>1697.5900000000001</v>
      </c>
      <c r="F618" s="386">
        <f t="shared" si="29"/>
        <v>1208.93</v>
      </c>
      <c r="G618" s="386">
        <f t="shared" si="29"/>
        <v>948.7</v>
      </c>
    </row>
    <row r="619" spans="1:7" ht="14" hidden="1" x14ac:dyDescent="0.15">
      <c r="A619" s="381">
        <v>32</v>
      </c>
      <c r="B619" s="387"/>
      <c r="C619" s="386">
        <f t="shared" si="29"/>
        <v>2486.23</v>
      </c>
      <c r="D619" s="386">
        <f t="shared" si="29"/>
        <v>2386.06</v>
      </c>
      <c r="E619" s="386">
        <f t="shared" si="29"/>
        <v>1697.5900000000001</v>
      </c>
      <c r="F619" s="386">
        <f t="shared" si="29"/>
        <v>1208.93</v>
      </c>
      <c r="G619" s="386">
        <f t="shared" si="29"/>
        <v>948.7</v>
      </c>
    </row>
    <row r="620" spans="1:7" ht="14" hidden="1" x14ac:dyDescent="0.15">
      <c r="A620" s="381">
        <v>33</v>
      </c>
      <c r="B620" s="387"/>
      <c r="C620" s="386">
        <f t="shared" si="29"/>
        <v>2486.23</v>
      </c>
      <c r="D620" s="386">
        <f t="shared" si="29"/>
        <v>2386.06</v>
      </c>
      <c r="E620" s="386">
        <f t="shared" si="29"/>
        <v>1697.5900000000001</v>
      </c>
      <c r="F620" s="386">
        <f t="shared" si="29"/>
        <v>1208.93</v>
      </c>
      <c r="G620" s="386">
        <f t="shared" si="29"/>
        <v>948.7</v>
      </c>
    </row>
    <row r="621" spans="1:7" ht="14" hidden="1" x14ac:dyDescent="0.15">
      <c r="A621" s="381">
        <v>34</v>
      </c>
      <c r="B621" s="387"/>
      <c r="C621" s="386">
        <f t="shared" si="29"/>
        <v>2486.23</v>
      </c>
      <c r="D621" s="386">
        <f t="shared" si="29"/>
        <v>2386.06</v>
      </c>
      <c r="E621" s="386">
        <f t="shared" si="29"/>
        <v>1697.5900000000001</v>
      </c>
      <c r="F621" s="386">
        <f t="shared" si="29"/>
        <v>1208.93</v>
      </c>
      <c r="G621" s="386">
        <f t="shared" si="29"/>
        <v>948.7</v>
      </c>
    </row>
    <row r="622" spans="1:7" ht="14" hidden="1" x14ac:dyDescent="0.15">
      <c r="A622" s="381">
        <v>35</v>
      </c>
      <c r="B622" s="387"/>
      <c r="C622" s="386">
        <f t="shared" ref="C622:G637" si="30">+C322*$K$4</f>
        <v>2814.3</v>
      </c>
      <c r="D622" s="386">
        <f t="shared" si="30"/>
        <v>2699.82</v>
      </c>
      <c r="E622" s="386">
        <f t="shared" si="30"/>
        <v>1900.5800000000002</v>
      </c>
      <c r="F622" s="386">
        <f t="shared" si="30"/>
        <v>1353.6200000000001</v>
      </c>
      <c r="G622" s="386">
        <f t="shared" si="30"/>
        <v>1062.1200000000001</v>
      </c>
    </row>
    <row r="623" spans="1:7" ht="14" hidden="1" x14ac:dyDescent="0.15">
      <c r="A623" s="381">
        <v>36</v>
      </c>
      <c r="B623" s="387"/>
      <c r="C623" s="386">
        <f t="shared" si="30"/>
        <v>2814.3</v>
      </c>
      <c r="D623" s="386">
        <f t="shared" si="30"/>
        <v>2699.82</v>
      </c>
      <c r="E623" s="386">
        <f t="shared" si="30"/>
        <v>1900.5800000000002</v>
      </c>
      <c r="F623" s="386">
        <f t="shared" si="30"/>
        <v>1353.6200000000001</v>
      </c>
      <c r="G623" s="386">
        <f t="shared" si="30"/>
        <v>1062.1200000000001</v>
      </c>
    </row>
    <row r="624" spans="1:7" ht="14" hidden="1" x14ac:dyDescent="0.15">
      <c r="A624" s="381">
        <v>37</v>
      </c>
      <c r="B624" s="387"/>
      <c r="C624" s="386">
        <f t="shared" si="30"/>
        <v>2814.3</v>
      </c>
      <c r="D624" s="386">
        <f t="shared" si="30"/>
        <v>2699.82</v>
      </c>
      <c r="E624" s="386">
        <f t="shared" si="30"/>
        <v>1900.5800000000002</v>
      </c>
      <c r="F624" s="386">
        <f t="shared" si="30"/>
        <v>1353.6200000000001</v>
      </c>
      <c r="G624" s="386">
        <f t="shared" si="30"/>
        <v>1062.1200000000001</v>
      </c>
    </row>
    <row r="625" spans="1:7" ht="14" hidden="1" x14ac:dyDescent="0.15">
      <c r="A625" s="381">
        <v>38</v>
      </c>
      <c r="B625" s="387"/>
      <c r="C625" s="386">
        <f t="shared" si="30"/>
        <v>2814.3</v>
      </c>
      <c r="D625" s="386">
        <f t="shared" si="30"/>
        <v>2699.82</v>
      </c>
      <c r="E625" s="386">
        <f t="shared" si="30"/>
        <v>1900.5800000000002</v>
      </c>
      <c r="F625" s="386">
        <f t="shared" si="30"/>
        <v>1353.6200000000001</v>
      </c>
      <c r="G625" s="386">
        <f t="shared" si="30"/>
        <v>1062.1200000000001</v>
      </c>
    </row>
    <row r="626" spans="1:7" ht="14" hidden="1" x14ac:dyDescent="0.15">
      <c r="A626" s="381">
        <v>39</v>
      </c>
      <c r="B626" s="387"/>
      <c r="C626" s="386">
        <f t="shared" si="30"/>
        <v>2814.3</v>
      </c>
      <c r="D626" s="386">
        <f t="shared" si="30"/>
        <v>2699.82</v>
      </c>
      <c r="E626" s="386">
        <f t="shared" si="30"/>
        <v>1900.5800000000002</v>
      </c>
      <c r="F626" s="386">
        <f t="shared" si="30"/>
        <v>1353.6200000000001</v>
      </c>
      <c r="G626" s="386">
        <f t="shared" si="30"/>
        <v>1062.1200000000001</v>
      </c>
    </row>
    <row r="627" spans="1:7" ht="14" hidden="1" x14ac:dyDescent="0.15">
      <c r="A627" s="381">
        <v>40</v>
      </c>
      <c r="B627" s="387"/>
      <c r="C627" s="386">
        <f t="shared" si="30"/>
        <v>3192.19</v>
      </c>
      <c r="D627" s="386">
        <f t="shared" si="30"/>
        <v>3062.34</v>
      </c>
      <c r="E627" s="386">
        <f t="shared" si="30"/>
        <v>2139.08</v>
      </c>
      <c r="F627" s="386">
        <f t="shared" si="30"/>
        <v>1523.22</v>
      </c>
      <c r="G627" s="386">
        <f t="shared" si="30"/>
        <v>1194.6200000000001</v>
      </c>
    </row>
    <row r="628" spans="1:7" ht="14" hidden="1" x14ac:dyDescent="0.15">
      <c r="A628" s="381">
        <v>41</v>
      </c>
      <c r="B628" s="387"/>
      <c r="C628" s="386">
        <f t="shared" si="30"/>
        <v>3192.19</v>
      </c>
      <c r="D628" s="386">
        <f t="shared" si="30"/>
        <v>3062.34</v>
      </c>
      <c r="E628" s="386">
        <f t="shared" si="30"/>
        <v>2139.08</v>
      </c>
      <c r="F628" s="386">
        <f t="shared" si="30"/>
        <v>1523.22</v>
      </c>
      <c r="G628" s="386">
        <f t="shared" si="30"/>
        <v>1194.6200000000001</v>
      </c>
    </row>
    <row r="629" spans="1:7" ht="14" hidden="1" x14ac:dyDescent="0.15">
      <c r="A629" s="381">
        <v>42</v>
      </c>
      <c r="B629" s="387"/>
      <c r="C629" s="386">
        <f t="shared" si="30"/>
        <v>3192.19</v>
      </c>
      <c r="D629" s="386">
        <f t="shared" si="30"/>
        <v>3062.34</v>
      </c>
      <c r="E629" s="386">
        <f t="shared" si="30"/>
        <v>2139.08</v>
      </c>
      <c r="F629" s="386">
        <f t="shared" si="30"/>
        <v>1523.22</v>
      </c>
      <c r="G629" s="386">
        <f t="shared" si="30"/>
        <v>1194.6200000000001</v>
      </c>
    </row>
    <row r="630" spans="1:7" ht="14" hidden="1" x14ac:dyDescent="0.15">
      <c r="A630" s="381">
        <v>43</v>
      </c>
      <c r="B630" s="387"/>
      <c r="C630" s="386">
        <f t="shared" si="30"/>
        <v>3192.19</v>
      </c>
      <c r="D630" s="386">
        <f t="shared" si="30"/>
        <v>3062.34</v>
      </c>
      <c r="E630" s="386">
        <f t="shared" si="30"/>
        <v>2139.08</v>
      </c>
      <c r="F630" s="386">
        <f t="shared" si="30"/>
        <v>1523.22</v>
      </c>
      <c r="G630" s="386">
        <f t="shared" si="30"/>
        <v>1194.6200000000001</v>
      </c>
    </row>
    <row r="631" spans="1:7" ht="14" hidden="1" x14ac:dyDescent="0.15">
      <c r="A631" s="381">
        <v>44</v>
      </c>
      <c r="B631" s="387"/>
      <c r="C631" s="386">
        <f t="shared" si="30"/>
        <v>3192.19</v>
      </c>
      <c r="D631" s="386">
        <f t="shared" si="30"/>
        <v>3062.34</v>
      </c>
      <c r="E631" s="386">
        <f t="shared" si="30"/>
        <v>2139.08</v>
      </c>
      <c r="F631" s="386">
        <f t="shared" si="30"/>
        <v>1523.22</v>
      </c>
      <c r="G631" s="386">
        <f t="shared" si="30"/>
        <v>1194.6200000000001</v>
      </c>
    </row>
    <row r="632" spans="1:7" ht="14" hidden="1" x14ac:dyDescent="0.15">
      <c r="A632" s="381">
        <v>45</v>
      </c>
      <c r="B632" s="387"/>
      <c r="C632" s="386">
        <f t="shared" si="30"/>
        <v>3612.48</v>
      </c>
      <c r="D632" s="386">
        <f t="shared" si="30"/>
        <v>3466.2000000000003</v>
      </c>
      <c r="E632" s="386">
        <f t="shared" si="30"/>
        <v>2408.3200000000002</v>
      </c>
      <c r="F632" s="386">
        <f t="shared" si="30"/>
        <v>1714.02</v>
      </c>
      <c r="G632" s="386">
        <f t="shared" si="30"/>
        <v>1345.67</v>
      </c>
    </row>
    <row r="633" spans="1:7" ht="14" hidden="1" x14ac:dyDescent="0.15">
      <c r="A633" s="381">
        <v>46</v>
      </c>
      <c r="B633" s="387"/>
      <c r="C633" s="386">
        <f t="shared" si="30"/>
        <v>3612.48</v>
      </c>
      <c r="D633" s="386">
        <f t="shared" si="30"/>
        <v>3466.2000000000003</v>
      </c>
      <c r="E633" s="386">
        <f t="shared" si="30"/>
        <v>2408.3200000000002</v>
      </c>
      <c r="F633" s="386">
        <f t="shared" si="30"/>
        <v>1714.02</v>
      </c>
      <c r="G633" s="386">
        <f t="shared" si="30"/>
        <v>1345.67</v>
      </c>
    </row>
    <row r="634" spans="1:7" ht="14" hidden="1" x14ac:dyDescent="0.15">
      <c r="A634" s="381">
        <v>47</v>
      </c>
      <c r="B634" s="387"/>
      <c r="C634" s="386">
        <f t="shared" si="30"/>
        <v>3612.48</v>
      </c>
      <c r="D634" s="386">
        <f t="shared" si="30"/>
        <v>3466.2000000000003</v>
      </c>
      <c r="E634" s="386">
        <f t="shared" si="30"/>
        <v>2408.3200000000002</v>
      </c>
      <c r="F634" s="386">
        <f t="shared" si="30"/>
        <v>1714.02</v>
      </c>
      <c r="G634" s="386">
        <f t="shared" si="30"/>
        <v>1345.67</v>
      </c>
    </row>
    <row r="635" spans="1:7" ht="14" hidden="1" x14ac:dyDescent="0.15">
      <c r="A635" s="381">
        <v>48</v>
      </c>
      <c r="B635" s="387"/>
      <c r="C635" s="386">
        <f t="shared" si="30"/>
        <v>3612.48</v>
      </c>
      <c r="D635" s="386">
        <f t="shared" si="30"/>
        <v>3466.2000000000003</v>
      </c>
      <c r="E635" s="386">
        <f t="shared" si="30"/>
        <v>2408.3200000000002</v>
      </c>
      <c r="F635" s="386">
        <f t="shared" si="30"/>
        <v>1714.02</v>
      </c>
      <c r="G635" s="386">
        <f t="shared" si="30"/>
        <v>1345.67</v>
      </c>
    </row>
    <row r="636" spans="1:7" ht="14" hidden="1" x14ac:dyDescent="0.15">
      <c r="A636" s="381">
        <v>49</v>
      </c>
      <c r="B636" s="387"/>
      <c r="C636" s="386">
        <f t="shared" si="30"/>
        <v>3612.48</v>
      </c>
      <c r="D636" s="386">
        <f t="shared" si="30"/>
        <v>3466.2000000000003</v>
      </c>
      <c r="E636" s="386">
        <f t="shared" si="30"/>
        <v>2408.3200000000002</v>
      </c>
      <c r="F636" s="386">
        <f t="shared" si="30"/>
        <v>1714.02</v>
      </c>
      <c r="G636" s="386">
        <f t="shared" si="30"/>
        <v>1345.67</v>
      </c>
    </row>
    <row r="637" spans="1:7" ht="14" hidden="1" x14ac:dyDescent="0.15">
      <c r="A637" s="381">
        <v>50</v>
      </c>
      <c r="B637" s="387"/>
      <c r="C637" s="386">
        <f t="shared" si="30"/>
        <v>4087.8900000000003</v>
      </c>
      <c r="D637" s="386">
        <f t="shared" si="30"/>
        <v>3922.53</v>
      </c>
      <c r="E637" s="386">
        <f t="shared" si="30"/>
        <v>2713.6000000000004</v>
      </c>
      <c r="F637" s="386">
        <f t="shared" si="30"/>
        <v>1931.8500000000001</v>
      </c>
      <c r="G637" s="386">
        <f t="shared" si="30"/>
        <v>1515.27</v>
      </c>
    </row>
    <row r="638" spans="1:7" ht="14" hidden="1" x14ac:dyDescent="0.15">
      <c r="A638" s="381">
        <v>51</v>
      </c>
      <c r="B638" s="387"/>
      <c r="C638" s="386">
        <f t="shared" ref="C638:G653" si="31">+C338*$K$4</f>
        <v>4087.8900000000003</v>
      </c>
      <c r="D638" s="386">
        <f t="shared" si="31"/>
        <v>3922.53</v>
      </c>
      <c r="E638" s="386">
        <f t="shared" si="31"/>
        <v>2713.6000000000004</v>
      </c>
      <c r="F638" s="386">
        <f t="shared" si="31"/>
        <v>1931.8500000000001</v>
      </c>
      <c r="G638" s="386">
        <f t="shared" si="31"/>
        <v>1515.27</v>
      </c>
    </row>
    <row r="639" spans="1:7" ht="14" hidden="1" x14ac:dyDescent="0.15">
      <c r="A639" s="381">
        <v>52</v>
      </c>
      <c r="B639" s="387"/>
      <c r="C639" s="386">
        <f t="shared" si="31"/>
        <v>4087.8900000000003</v>
      </c>
      <c r="D639" s="386">
        <f t="shared" si="31"/>
        <v>3922.53</v>
      </c>
      <c r="E639" s="386">
        <f t="shared" si="31"/>
        <v>2713.6000000000004</v>
      </c>
      <c r="F639" s="386">
        <f t="shared" si="31"/>
        <v>1931.8500000000001</v>
      </c>
      <c r="G639" s="386">
        <f t="shared" si="31"/>
        <v>1515.27</v>
      </c>
    </row>
    <row r="640" spans="1:7" ht="14" hidden="1" x14ac:dyDescent="0.15">
      <c r="A640" s="381">
        <v>53</v>
      </c>
      <c r="B640" s="387"/>
      <c r="C640" s="386">
        <f t="shared" si="31"/>
        <v>4087.8900000000003</v>
      </c>
      <c r="D640" s="386">
        <f t="shared" si="31"/>
        <v>3922.53</v>
      </c>
      <c r="E640" s="386">
        <f t="shared" si="31"/>
        <v>2713.6000000000004</v>
      </c>
      <c r="F640" s="386">
        <f t="shared" si="31"/>
        <v>1931.8500000000001</v>
      </c>
      <c r="G640" s="386">
        <f t="shared" si="31"/>
        <v>1515.27</v>
      </c>
    </row>
    <row r="641" spans="1:7" ht="14" hidden="1" x14ac:dyDescent="0.15">
      <c r="A641" s="381">
        <v>54</v>
      </c>
      <c r="B641" s="387"/>
      <c r="C641" s="386">
        <f t="shared" si="31"/>
        <v>4087.8900000000003</v>
      </c>
      <c r="D641" s="386">
        <f t="shared" si="31"/>
        <v>3922.53</v>
      </c>
      <c r="E641" s="386">
        <f t="shared" si="31"/>
        <v>2713.6000000000004</v>
      </c>
      <c r="F641" s="386">
        <f t="shared" si="31"/>
        <v>1931.8500000000001</v>
      </c>
      <c r="G641" s="386">
        <f t="shared" si="31"/>
        <v>1515.27</v>
      </c>
    </row>
    <row r="642" spans="1:7" ht="14" hidden="1" x14ac:dyDescent="0.15">
      <c r="A642" s="381">
        <v>55</v>
      </c>
      <c r="B642" s="387"/>
      <c r="C642" s="386">
        <f t="shared" si="31"/>
        <v>4611</v>
      </c>
      <c r="D642" s="386">
        <f t="shared" si="31"/>
        <v>4423.38</v>
      </c>
      <c r="E642" s="386">
        <f t="shared" si="31"/>
        <v>3053.33</v>
      </c>
      <c r="F642" s="386">
        <f t="shared" si="31"/>
        <v>2172.4700000000003</v>
      </c>
      <c r="G642" s="386">
        <f t="shared" si="31"/>
        <v>1705.5400000000002</v>
      </c>
    </row>
    <row r="643" spans="1:7" ht="14" hidden="1" x14ac:dyDescent="0.15">
      <c r="A643" s="381">
        <v>56</v>
      </c>
      <c r="B643" s="387"/>
      <c r="C643" s="386">
        <f t="shared" si="31"/>
        <v>4611</v>
      </c>
      <c r="D643" s="386">
        <f t="shared" si="31"/>
        <v>4423.38</v>
      </c>
      <c r="E643" s="386">
        <f t="shared" si="31"/>
        <v>3053.33</v>
      </c>
      <c r="F643" s="386">
        <f t="shared" si="31"/>
        <v>2172.4700000000003</v>
      </c>
      <c r="G643" s="386">
        <f t="shared" si="31"/>
        <v>1705.5400000000002</v>
      </c>
    </row>
    <row r="644" spans="1:7" ht="14" hidden="1" x14ac:dyDescent="0.15">
      <c r="A644" s="381">
        <v>57</v>
      </c>
      <c r="B644" s="387"/>
      <c r="C644" s="386">
        <f t="shared" si="31"/>
        <v>4611</v>
      </c>
      <c r="D644" s="386">
        <f t="shared" si="31"/>
        <v>4423.38</v>
      </c>
      <c r="E644" s="386">
        <f t="shared" si="31"/>
        <v>3053.33</v>
      </c>
      <c r="F644" s="386">
        <f t="shared" si="31"/>
        <v>2172.4700000000003</v>
      </c>
      <c r="G644" s="386">
        <f t="shared" si="31"/>
        <v>1705.5400000000002</v>
      </c>
    </row>
    <row r="645" spans="1:7" ht="14" hidden="1" x14ac:dyDescent="0.15">
      <c r="A645" s="381">
        <v>58</v>
      </c>
      <c r="B645" s="387"/>
      <c r="C645" s="386">
        <f t="shared" si="31"/>
        <v>4611</v>
      </c>
      <c r="D645" s="386">
        <f t="shared" si="31"/>
        <v>4423.38</v>
      </c>
      <c r="E645" s="386">
        <f t="shared" si="31"/>
        <v>3053.33</v>
      </c>
      <c r="F645" s="386">
        <f t="shared" si="31"/>
        <v>2172.4700000000003</v>
      </c>
      <c r="G645" s="386">
        <f t="shared" si="31"/>
        <v>1705.5400000000002</v>
      </c>
    </row>
    <row r="646" spans="1:7" ht="14" hidden="1" x14ac:dyDescent="0.15">
      <c r="A646" s="381">
        <v>59</v>
      </c>
      <c r="B646" s="387"/>
      <c r="C646" s="386">
        <f t="shared" si="31"/>
        <v>4611</v>
      </c>
      <c r="D646" s="386">
        <f t="shared" si="31"/>
        <v>4423.38</v>
      </c>
      <c r="E646" s="386">
        <f t="shared" si="31"/>
        <v>3053.33</v>
      </c>
      <c r="F646" s="386">
        <f t="shared" si="31"/>
        <v>2172.4700000000003</v>
      </c>
      <c r="G646" s="386">
        <f t="shared" si="31"/>
        <v>1705.5400000000002</v>
      </c>
    </row>
    <row r="647" spans="1:7" ht="14" hidden="1" x14ac:dyDescent="0.15">
      <c r="A647" s="381">
        <v>60</v>
      </c>
      <c r="B647" s="387"/>
      <c r="C647" s="386">
        <f t="shared" si="31"/>
        <v>4959.21</v>
      </c>
      <c r="D647" s="386">
        <f t="shared" si="31"/>
        <v>4758.34</v>
      </c>
      <c r="E647" s="386">
        <f t="shared" si="31"/>
        <v>3280.7000000000003</v>
      </c>
      <c r="F647" s="386">
        <f t="shared" si="31"/>
        <v>2334.65</v>
      </c>
      <c r="G647" s="386">
        <f t="shared" si="31"/>
        <v>1831.68</v>
      </c>
    </row>
    <row r="648" spans="1:7" ht="14" hidden="1" x14ac:dyDescent="0.15">
      <c r="A648" s="381">
        <v>61</v>
      </c>
      <c r="B648" s="387"/>
      <c r="C648" s="386">
        <f t="shared" si="31"/>
        <v>5567.12</v>
      </c>
      <c r="D648" s="386">
        <f t="shared" si="31"/>
        <v>5341.87</v>
      </c>
      <c r="E648" s="386">
        <f t="shared" si="31"/>
        <v>3679.79</v>
      </c>
      <c r="F648" s="386">
        <f t="shared" si="31"/>
        <v>2619.2600000000002</v>
      </c>
      <c r="G648" s="386">
        <f t="shared" si="31"/>
        <v>2054.2800000000002</v>
      </c>
    </row>
    <row r="649" spans="1:7" ht="14" hidden="1" x14ac:dyDescent="0.15">
      <c r="A649" s="381">
        <v>62</v>
      </c>
      <c r="B649" s="387"/>
      <c r="C649" s="386">
        <f t="shared" si="31"/>
        <v>6225.38</v>
      </c>
      <c r="D649" s="386">
        <f t="shared" si="31"/>
        <v>5973.63</v>
      </c>
      <c r="E649" s="386">
        <f t="shared" si="31"/>
        <v>4112.8</v>
      </c>
      <c r="F649" s="386">
        <f t="shared" si="31"/>
        <v>2926.13</v>
      </c>
      <c r="G649" s="386">
        <f t="shared" si="31"/>
        <v>2296.4900000000002</v>
      </c>
    </row>
    <row r="650" spans="1:7" ht="14" hidden="1" x14ac:dyDescent="0.15">
      <c r="A650" s="381">
        <v>63</v>
      </c>
      <c r="B650" s="387"/>
      <c r="C650" s="386">
        <f t="shared" si="31"/>
        <v>6931.8700000000008</v>
      </c>
      <c r="D650" s="386">
        <f t="shared" si="31"/>
        <v>6652.0300000000007</v>
      </c>
      <c r="E650" s="386">
        <f t="shared" si="31"/>
        <v>4581.3200000000006</v>
      </c>
      <c r="F650" s="386">
        <f t="shared" si="31"/>
        <v>3260.56</v>
      </c>
      <c r="G650" s="386">
        <f t="shared" si="31"/>
        <v>2558.84</v>
      </c>
    </row>
    <row r="651" spans="1:7" ht="14" hidden="1" x14ac:dyDescent="0.15">
      <c r="A651" s="381">
        <v>64</v>
      </c>
      <c r="B651" s="387"/>
      <c r="C651" s="386">
        <f t="shared" si="31"/>
        <v>7690.8300000000008</v>
      </c>
      <c r="D651" s="386">
        <f t="shared" si="31"/>
        <v>7379.1900000000005</v>
      </c>
      <c r="E651" s="386">
        <f t="shared" si="31"/>
        <v>5084.29</v>
      </c>
      <c r="F651" s="386">
        <f t="shared" si="31"/>
        <v>3618.3100000000004</v>
      </c>
      <c r="G651" s="386">
        <f t="shared" si="31"/>
        <v>2837.6200000000003</v>
      </c>
    </row>
    <row r="652" spans="1:7" ht="14" hidden="1" x14ac:dyDescent="0.15">
      <c r="A652" s="381">
        <v>65</v>
      </c>
      <c r="B652" s="387"/>
      <c r="C652" s="386">
        <f t="shared" si="31"/>
        <v>8499.08</v>
      </c>
      <c r="D652" s="386">
        <f t="shared" si="31"/>
        <v>8154.5800000000008</v>
      </c>
      <c r="E652" s="386">
        <f t="shared" si="31"/>
        <v>5622.2400000000007</v>
      </c>
      <c r="F652" s="386">
        <f t="shared" si="31"/>
        <v>4000.44</v>
      </c>
      <c r="G652" s="386">
        <f t="shared" si="31"/>
        <v>3138.6600000000003</v>
      </c>
    </row>
    <row r="653" spans="1:7" ht="14" hidden="1" x14ac:dyDescent="0.15">
      <c r="A653" s="381">
        <v>66</v>
      </c>
      <c r="B653" s="387"/>
      <c r="C653" s="386">
        <f t="shared" si="31"/>
        <v>9356.6200000000008</v>
      </c>
      <c r="D653" s="386">
        <f t="shared" si="31"/>
        <v>8978.2000000000007</v>
      </c>
      <c r="E653" s="386">
        <f t="shared" si="31"/>
        <v>6195.7000000000007</v>
      </c>
      <c r="F653" s="386">
        <f t="shared" si="31"/>
        <v>4409.0700000000006</v>
      </c>
      <c r="G653" s="386">
        <f t="shared" si="31"/>
        <v>3459.3100000000004</v>
      </c>
    </row>
    <row r="654" spans="1:7" ht="14" hidden="1" x14ac:dyDescent="0.15">
      <c r="A654" s="381">
        <v>67</v>
      </c>
      <c r="B654" s="387"/>
      <c r="C654" s="386">
        <f t="shared" ref="C654:G669" si="32">+C354*$K$4</f>
        <v>10264.51</v>
      </c>
      <c r="D654" s="386">
        <f t="shared" si="32"/>
        <v>9848.4600000000009</v>
      </c>
      <c r="E654" s="386">
        <f t="shared" si="32"/>
        <v>6803.08</v>
      </c>
      <c r="F654" s="386">
        <f t="shared" si="32"/>
        <v>4841.0200000000004</v>
      </c>
      <c r="G654" s="386">
        <f t="shared" si="32"/>
        <v>3797.98</v>
      </c>
    </row>
    <row r="655" spans="1:7" ht="14" hidden="1" x14ac:dyDescent="0.15">
      <c r="A655" s="381">
        <v>68</v>
      </c>
      <c r="B655" s="387"/>
      <c r="C655" s="386">
        <f t="shared" si="32"/>
        <v>11222.220000000001</v>
      </c>
      <c r="D655" s="386">
        <f t="shared" si="32"/>
        <v>10767.480000000001</v>
      </c>
      <c r="E655" s="386">
        <f t="shared" si="32"/>
        <v>7445.97</v>
      </c>
      <c r="F655" s="386">
        <f t="shared" si="32"/>
        <v>5298.9400000000005</v>
      </c>
      <c r="G655" s="386">
        <f t="shared" si="32"/>
        <v>4157.8500000000004</v>
      </c>
    </row>
    <row r="656" spans="1:7" ht="14" hidden="1" x14ac:dyDescent="0.15">
      <c r="A656" s="381">
        <v>69</v>
      </c>
      <c r="B656" s="387"/>
      <c r="C656" s="386">
        <f t="shared" si="32"/>
        <v>12230.28</v>
      </c>
      <c r="D656" s="386">
        <f t="shared" si="32"/>
        <v>11735.26</v>
      </c>
      <c r="E656" s="386">
        <f t="shared" si="32"/>
        <v>8123.84</v>
      </c>
      <c r="F656" s="386">
        <f t="shared" si="32"/>
        <v>5780.18</v>
      </c>
      <c r="G656" s="386">
        <f t="shared" si="32"/>
        <v>4534.68</v>
      </c>
    </row>
    <row r="657" spans="1:7" ht="14" hidden="1" x14ac:dyDescent="0.15">
      <c r="A657" s="381">
        <v>70</v>
      </c>
      <c r="B657" s="387"/>
      <c r="C657" s="386">
        <f t="shared" si="32"/>
        <v>13288.69</v>
      </c>
      <c r="D657" s="386">
        <f t="shared" si="32"/>
        <v>12750.74</v>
      </c>
      <c r="E657" s="386">
        <f t="shared" si="32"/>
        <v>8835.630000000001</v>
      </c>
      <c r="F657" s="386">
        <f t="shared" si="32"/>
        <v>6287.92</v>
      </c>
      <c r="G657" s="386">
        <f t="shared" si="32"/>
        <v>4933.2400000000007</v>
      </c>
    </row>
    <row r="658" spans="1:7" ht="14" hidden="1" x14ac:dyDescent="0.15">
      <c r="A658" s="381">
        <v>71</v>
      </c>
      <c r="B658" s="387"/>
      <c r="C658" s="386">
        <f t="shared" si="32"/>
        <v>14397.45</v>
      </c>
      <c r="D658" s="386">
        <f t="shared" si="32"/>
        <v>13813.92</v>
      </c>
      <c r="E658" s="386">
        <f t="shared" si="32"/>
        <v>9583.4600000000009</v>
      </c>
      <c r="F658" s="386">
        <f t="shared" si="32"/>
        <v>6818.4500000000007</v>
      </c>
      <c r="G658" s="386">
        <f t="shared" si="32"/>
        <v>5349.8200000000006</v>
      </c>
    </row>
    <row r="659" spans="1:7" ht="14" hidden="1" x14ac:dyDescent="0.15">
      <c r="A659" s="381">
        <v>72</v>
      </c>
      <c r="B659" s="387"/>
      <c r="C659" s="386">
        <f t="shared" si="32"/>
        <v>15555.5</v>
      </c>
      <c r="D659" s="386">
        <f t="shared" si="32"/>
        <v>14925.33</v>
      </c>
      <c r="E659" s="386">
        <f t="shared" si="32"/>
        <v>10366.27</v>
      </c>
      <c r="F659" s="386">
        <f t="shared" si="32"/>
        <v>7376.54</v>
      </c>
      <c r="G659" s="386">
        <f t="shared" si="32"/>
        <v>5786.54</v>
      </c>
    </row>
    <row r="660" spans="1:7" ht="14" hidden="1" x14ac:dyDescent="0.15">
      <c r="A660" s="381">
        <v>73</v>
      </c>
      <c r="B660" s="387"/>
      <c r="C660" s="386">
        <f t="shared" si="32"/>
        <v>16764.43</v>
      </c>
      <c r="D660" s="386">
        <f t="shared" si="32"/>
        <v>16084.44</v>
      </c>
      <c r="E660" s="386">
        <f t="shared" si="32"/>
        <v>11183</v>
      </c>
      <c r="F660" s="386">
        <f t="shared" si="32"/>
        <v>7956.89</v>
      </c>
      <c r="G660" s="386">
        <f t="shared" si="32"/>
        <v>6241.81</v>
      </c>
    </row>
    <row r="661" spans="1:7" ht="14" hidden="1" x14ac:dyDescent="0.15">
      <c r="A661" s="381">
        <v>74</v>
      </c>
      <c r="B661" s="387"/>
      <c r="C661" s="386">
        <f t="shared" si="32"/>
        <v>18023.18</v>
      </c>
      <c r="D661" s="386">
        <f t="shared" si="32"/>
        <v>17292.310000000001</v>
      </c>
      <c r="E661" s="386">
        <f t="shared" si="32"/>
        <v>12035.24</v>
      </c>
      <c r="F661" s="386">
        <f t="shared" si="32"/>
        <v>8563.2100000000009</v>
      </c>
      <c r="G661" s="386">
        <f t="shared" si="32"/>
        <v>6719.34</v>
      </c>
    </row>
    <row r="662" spans="1:7" ht="14" hidden="1" x14ac:dyDescent="0.15">
      <c r="A662" s="381">
        <v>75</v>
      </c>
      <c r="B662" s="387"/>
      <c r="C662" s="386">
        <f t="shared" si="32"/>
        <v>19330.16</v>
      </c>
      <c r="D662" s="386">
        <f t="shared" si="32"/>
        <v>18547.350000000002</v>
      </c>
      <c r="E662" s="386">
        <f t="shared" si="32"/>
        <v>12922.460000000001</v>
      </c>
      <c r="F662" s="386">
        <f t="shared" si="32"/>
        <v>9195.5</v>
      </c>
      <c r="G662" s="386">
        <f t="shared" si="32"/>
        <v>7213.3</v>
      </c>
    </row>
    <row r="663" spans="1:7" ht="14" hidden="1" x14ac:dyDescent="0.15">
      <c r="A663" s="381">
        <v>76</v>
      </c>
      <c r="B663" s="387"/>
      <c r="C663" s="386">
        <f t="shared" si="32"/>
        <v>19330.16</v>
      </c>
      <c r="D663" s="386">
        <f t="shared" si="32"/>
        <v>18547.350000000002</v>
      </c>
      <c r="E663" s="386">
        <f t="shared" si="32"/>
        <v>12922.460000000001</v>
      </c>
      <c r="F663" s="386">
        <f t="shared" si="32"/>
        <v>9195.5</v>
      </c>
      <c r="G663" s="386">
        <f t="shared" si="32"/>
        <v>7213.3</v>
      </c>
    </row>
    <row r="664" spans="1:7" ht="14" hidden="1" x14ac:dyDescent="0.15">
      <c r="A664" s="381">
        <v>77</v>
      </c>
      <c r="B664" s="387"/>
      <c r="C664" s="386">
        <f t="shared" si="32"/>
        <v>19330.16</v>
      </c>
      <c r="D664" s="386">
        <f t="shared" si="32"/>
        <v>18547.350000000002</v>
      </c>
      <c r="E664" s="386">
        <f t="shared" si="32"/>
        <v>12922.460000000001</v>
      </c>
      <c r="F664" s="386">
        <f t="shared" si="32"/>
        <v>9195.5</v>
      </c>
      <c r="G664" s="386">
        <f t="shared" si="32"/>
        <v>7213.3</v>
      </c>
    </row>
    <row r="665" spans="1:7" ht="14" hidden="1" x14ac:dyDescent="0.15">
      <c r="A665" s="381">
        <v>78</v>
      </c>
      <c r="B665" s="387"/>
      <c r="C665" s="386">
        <f t="shared" si="32"/>
        <v>19330.16</v>
      </c>
      <c r="D665" s="386">
        <f t="shared" si="32"/>
        <v>18547.350000000002</v>
      </c>
      <c r="E665" s="386">
        <f t="shared" si="32"/>
        <v>12922.460000000001</v>
      </c>
      <c r="F665" s="386">
        <f t="shared" si="32"/>
        <v>9195.5</v>
      </c>
      <c r="G665" s="386">
        <f t="shared" si="32"/>
        <v>7213.3</v>
      </c>
    </row>
    <row r="666" spans="1:7" ht="14" hidden="1" x14ac:dyDescent="0.15">
      <c r="A666" s="381">
        <v>79</v>
      </c>
      <c r="B666" s="387"/>
      <c r="C666" s="386">
        <f t="shared" si="32"/>
        <v>19330.16</v>
      </c>
      <c r="D666" s="386">
        <f t="shared" si="32"/>
        <v>18547.350000000002</v>
      </c>
      <c r="E666" s="386">
        <f t="shared" si="32"/>
        <v>12922.460000000001</v>
      </c>
      <c r="F666" s="386">
        <f t="shared" si="32"/>
        <v>9195.5</v>
      </c>
      <c r="G666" s="386">
        <f t="shared" si="32"/>
        <v>7213.3</v>
      </c>
    </row>
    <row r="667" spans="1:7" ht="14" hidden="1" x14ac:dyDescent="0.15">
      <c r="A667" s="381">
        <v>80</v>
      </c>
      <c r="B667" s="387"/>
      <c r="C667" s="386">
        <f t="shared" si="32"/>
        <v>19330.16</v>
      </c>
      <c r="D667" s="386">
        <f t="shared" si="32"/>
        <v>18547.350000000002</v>
      </c>
      <c r="E667" s="386">
        <f t="shared" si="32"/>
        <v>12922.460000000001</v>
      </c>
      <c r="F667" s="386">
        <f t="shared" si="32"/>
        <v>9195.5</v>
      </c>
      <c r="G667" s="386">
        <f t="shared" si="32"/>
        <v>7213.3</v>
      </c>
    </row>
    <row r="668" spans="1:7" ht="14" hidden="1" x14ac:dyDescent="0.15">
      <c r="A668" s="381">
        <v>81</v>
      </c>
      <c r="B668" s="387"/>
      <c r="C668" s="386">
        <f t="shared" si="32"/>
        <v>19330.16</v>
      </c>
      <c r="D668" s="386">
        <f t="shared" si="32"/>
        <v>18547.350000000002</v>
      </c>
      <c r="E668" s="386">
        <f t="shared" si="32"/>
        <v>12922.460000000001</v>
      </c>
      <c r="F668" s="386">
        <f t="shared" si="32"/>
        <v>9195.5</v>
      </c>
      <c r="G668" s="386">
        <f t="shared" si="32"/>
        <v>7213.3</v>
      </c>
    </row>
    <row r="669" spans="1:7" ht="14" hidden="1" x14ac:dyDescent="0.15">
      <c r="A669" s="381">
        <v>82</v>
      </c>
      <c r="B669" s="387"/>
      <c r="C669" s="386">
        <f t="shared" si="32"/>
        <v>19330.16</v>
      </c>
      <c r="D669" s="386">
        <f t="shared" si="32"/>
        <v>18547.350000000002</v>
      </c>
      <c r="E669" s="386">
        <f t="shared" si="32"/>
        <v>12922.460000000001</v>
      </c>
      <c r="F669" s="386">
        <f t="shared" si="32"/>
        <v>9195.5</v>
      </c>
      <c r="G669" s="386">
        <f t="shared" si="32"/>
        <v>7213.3</v>
      </c>
    </row>
    <row r="670" spans="1:7" ht="14" hidden="1" x14ac:dyDescent="0.15">
      <c r="A670" s="381">
        <v>83</v>
      </c>
      <c r="B670" s="387"/>
      <c r="C670" s="386">
        <f t="shared" ref="C670:G674" si="33">+C370*$K$4</f>
        <v>19330.16</v>
      </c>
      <c r="D670" s="386">
        <f t="shared" si="33"/>
        <v>18547.350000000002</v>
      </c>
      <c r="E670" s="386">
        <f t="shared" si="33"/>
        <v>12922.460000000001</v>
      </c>
      <c r="F670" s="386">
        <f t="shared" si="33"/>
        <v>9195.5</v>
      </c>
      <c r="G670" s="386">
        <f t="shared" si="33"/>
        <v>7213.3</v>
      </c>
    </row>
    <row r="671" spans="1:7" ht="14" hidden="1" x14ac:dyDescent="0.15">
      <c r="A671" s="381">
        <v>84</v>
      </c>
      <c r="B671" s="387" t="s">
        <v>3</v>
      </c>
      <c r="C671" s="386">
        <f t="shared" si="33"/>
        <v>19330.16</v>
      </c>
      <c r="D671" s="386">
        <f t="shared" si="33"/>
        <v>18547.350000000002</v>
      </c>
      <c r="E671" s="386">
        <f t="shared" si="33"/>
        <v>12922.460000000001</v>
      </c>
      <c r="F671" s="386">
        <f t="shared" si="33"/>
        <v>9195.5</v>
      </c>
      <c r="G671" s="386">
        <f t="shared" si="33"/>
        <v>7213.3</v>
      </c>
    </row>
    <row r="672" spans="1:7" ht="14" hidden="1" x14ac:dyDescent="0.15">
      <c r="A672" s="381">
        <v>1</v>
      </c>
      <c r="B672" s="387" t="s">
        <v>4</v>
      </c>
      <c r="C672" s="386">
        <f t="shared" si="33"/>
        <v>953.47</v>
      </c>
      <c r="D672" s="386">
        <f t="shared" si="33"/>
        <v>915.31000000000006</v>
      </c>
      <c r="E672" s="386">
        <f t="shared" si="33"/>
        <v>677.87</v>
      </c>
      <c r="F672" s="386">
        <f t="shared" si="33"/>
        <v>482.83000000000004</v>
      </c>
      <c r="G672" s="386">
        <f t="shared" si="33"/>
        <v>380.54</v>
      </c>
    </row>
    <row r="673" spans="1:7" ht="14" hidden="1" x14ac:dyDescent="0.15">
      <c r="A673" s="381">
        <v>2</v>
      </c>
      <c r="B673" s="387" t="s">
        <v>1</v>
      </c>
      <c r="C673" s="386">
        <f t="shared" si="33"/>
        <v>1621.8000000000002</v>
      </c>
      <c r="D673" s="386">
        <f t="shared" si="33"/>
        <v>1555.02</v>
      </c>
      <c r="E673" s="386">
        <f t="shared" si="33"/>
        <v>1151.69</v>
      </c>
      <c r="F673" s="386">
        <f t="shared" si="33"/>
        <v>820.44</v>
      </c>
      <c r="G673" s="386">
        <f t="shared" si="33"/>
        <v>642.89</v>
      </c>
    </row>
    <row r="674" spans="1:7" ht="15" hidden="1" thickBot="1" x14ac:dyDescent="0.2">
      <c r="A674" s="388">
        <v>3</v>
      </c>
      <c r="B674" s="389" t="s">
        <v>5</v>
      </c>
      <c r="C674" s="386">
        <f t="shared" si="33"/>
        <v>2289.6</v>
      </c>
      <c r="D674" s="386">
        <f t="shared" si="33"/>
        <v>2196.85</v>
      </c>
      <c r="E674" s="386">
        <f t="shared" si="33"/>
        <v>1627.1000000000001</v>
      </c>
      <c r="F674" s="386">
        <f t="shared" si="33"/>
        <v>1158.05</v>
      </c>
      <c r="G674" s="386">
        <f t="shared" si="33"/>
        <v>908.42000000000007</v>
      </c>
    </row>
    <row r="675" spans="1:7" ht="14" hidden="1" thickBot="1" x14ac:dyDescent="0.2"/>
    <row r="676" spans="1:7" ht="18" hidden="1" x14ac:dyDescent="0.2">
      <c r="A676" s="516" t="s">
        <v>15</v>
      </c>
      <c r="B676" s="517"/>
      <c r="C676" s="517"/>
      <c r="D676" s="517"/>
      <c r="E676" s="517"/>
      <c r="F676" s="517"/>
      <c r="G676" s="518"/>
    </row>
    <row r="677" spans="1:7" ht="18" hidden="1" x14ac:dyDescent="0.2">
      <c r="A677" s="519" t="s">
        <v>12</v>
      </c>
      <c r="B677" s="520"/>
      <c r="C677" s="520"/>
      <c r="D677" s="520"/>
      <c r="E677" s="520"/>
      <c r="F677" s="520"/>
      <c r="G677" s="521"/>
    </row>
    <row r="678" spans="1:7" hidden="1" x14ac:dyDescent="0.15">
      <c r="A678" s="522" t="s">
        <v>0</v>
      </c>
      <c r="B678" s="523"/>
      <c r="C678" s="523"/>
      <c r="D678" s="523"/>
      <c r="E678" s="523"/>
      <c r="F678" s="523"/>
      <c r="G678" s="524"/>
    </row>
    <row r="679" spans="1:7" hidden="1" x14ac:dyDescent="0.15">
      <c r="A679" s="381" t="s">
        <v>2</v>
      </c>
      <c r="B679" s="382" t="s">
        <v>2</v>
      </c>
      <c r="C679" s="383">
        <v>1000</v>
      </c>
      <c r="D679" s="383">
        <v>2000</v>
      </c>
      <c r="E679" s="383">
        <v>3500</v>
      </c>
      <c r="F679" s="384"/>
      <c r="G679" s="385"/>
    </row>
    <row r="680" spans="1:7" ht="14" hidden="1" x14ac:dyDescent="0.15">
      <c r="A680" s="381">
        <v>18</v>
      </c>
      <c r="B680" s="382"/>
      <c r="C680" s="386">
        <f>+C6*$K$3</f>
        <v>2599.3000000000002</v>
      </c>
      <c r="D680" s="386">
        <f t="shared" ref="D680:G680" si="34">+D6*$K$3</f>
        <v>2278.65</v>
      </c>
      <c r="E680" s="386">
        <f t="shared" si="34"/>
        <v>1838.65</v>
      </c>
      <c r="F680" s="386">
        <f t="shared" si="34"/>
        <v>1595.2750000000001</v>
      </c>
      <c r="G680" s="386">
        <f t="shared" si="34"/>
        <v>1185.5250000000001</v>
      </c>
    </row>
    <row r="681" spans="1:7" ht="14" hidden="1" x14ac:dyDescent="0.15">
      <c r="A681" s="381">
        <v>19</v>
      </c>
      <c r="B681" s="382"/>
      <c r="C681" s="386">
        <f t="shared" ref="C681:G696" si="35">+C7*$K$3</f>
        <v>2599.3000000000002</v>
      </c>
      <c r="D681" s="386">
        <f t="shared" si="35"/>
        <v>2278.65</v>
      </c>
      <c r="E681" s="386">
        <f t="shared" si="35"/>
        <v>1838.65</v>
      </c>
      <c r="F681" s="386">
        <f t="shared" si="35"/>
        <v>1595.2750000000001</v>
      </c>
      <c r="G681" s="386">
        <f t="shared" si="35"/>
        <v>1185.5250000000001</v>
      </c>
    </row>
    <row r="682" spans="1:7" ht="14" hidden="1" x14ac:dyDescent="0.15">
      <c r="A682" s="381">
        <v>20</v>
      </c>
      <c r="B682" s="382"/>
      <c r="C682" s="386">
        <f t="shared" si="35"/>
        <v>2599.3000000000002</v>
      </c>
      <c r="D682" s="386">
        <f t="shared" si="35"/>
        <v>2278.65</v>
      </c>
      <c r="E682" s="386">
        <f t="shared" si="35"/>
        <v>1838.65</v>
      </c>
      <c r="F682" s="386">
        <f t="shared" si="35"/>
        <v>1595.2750000000001</v>
      </c>
      <c r="G682" s="386">
        <f t="shared" si="35"/>
        <v>1185.5250000000001</v>
      </c>
    </row>
    <row r="683" spans="1:7" ht="14" hidden="1" x14ac:dyDescent="0.15">
      <c r="A683" s="381">
        <v>21</v>
      </c>
      <c r="B683" s="382"/>
      <c r="C683" s="386">
        <f t="shared" si="35"/>
        <v>2599.3000000000002</v>
      </c>
      <c r="D683" s="386">
        <f t="shared" si="35"/>
        <v>2278.65</v>
      </c>
      <c r="E683" s="386">
        <f t="shared" si="35"/>
        <v>1838.65</v>
      </c>
      <c r="F683" s="386">
        <f t="shared" si="35"/>
        <v>1595.2750000000001</v>
      </c>
      <c r="G683" s="386">
        <f t="shared" si="35"/>
        <v>1185.5250000000001</v>
      </c>
    </row>
    <row r="684" spans="1:7" ht="14" hidden="1" x14ac:dyDescent="0.15">
      <c r="A684" s="381">
        <v>22</v>
      </c>
      <c r="B684" s="382"/>
      <c r="C684" s="386">
        <f t="shared" si="35"/>
        <v>2599.3000000000002</v>
      </c>
      <c r="D684" s="386">
        <f t="shared" si="35"/>
        <v>2278.65</v>
      </c>
      <c r="E684" s="386">
        <f t="shared" si="35"/>
        <v>1838.65</v>
      </c>
      <c r="F684" s="386">
        <f t="shared" si="35"/>
        <v>1595.2750000000001</v>
      </c>
      <c r="G684" s="386">
        <f t="shared" si="35"/>
        <v>1185.5250000000001</v>
      </c>
    </row>
    <row r="685" spans="1:7" ht="14" hidden="1" x14ac:dyDescent="0.15">
      <c r="A685" s="381">
        <v>23</v>
      </c>
      <c r="B685" s="382"/>
      <c r="C685" s="386">
        <f t="shared" si="35"/>
        <v>2599.3000000000002</v>
      </c>
      <c r="D685" s="386">
        <f t="shared" si="35"/>
        <v>2278.65</v>
      </c>
      <c r="E685" s="386">
        <f t="shared" si="35"/>
        <v>1838.65</v>
      </c>
      <c r="F685" s="386">
        <f t="shared" si="35"/>
        <v>1595.2750000000001</v>
      </c>
      <c r="G685" s="386">
        <f t="shared" si="35"/>
        <v>1185.5250000000001</v>
      </c>
    </row>
    <row r="686" spans="1:7" ht="14" hidden="1" x14ac:dyDescent="0.15">
      <c r="A686" s="381">
        <v>24</v>
      </c>
      <c r="B686" s="382"/>
      <c r="C686" s="386">
        <f t="shared" si="35"/>
        <v>2599.3000000000002</v>
      </c>
      <c r="D686" s="386">
        <f t="shared" si="35"/>
        <v>2278.65</v>
      </c>
      <c r="E686" s="386">
        <f t="shared" si="35"/>
        <v>1838.65</v>
      </c>
      <c r="F686" s="386">
        <f t="shared" si="35"/>
        <v>1595.2750000000001</v>
      </c>
      <c r="G686" s="386">
        <f t="shared" si="35"/>
        <v>1185.5250000000001</v>
      </c>
    </row>
    <row r="687" spans="1:7" ht="14" hidden="1" x14ac:dyDescent="0.15">
      <c r="A687" s="381">
        <v>25</v>
      </c>
      <c r="B687" s="382"/>
      <c r="C687" s="386">
        <f t="shared" si="35"/>
        <v>2778.05</v>
      </c>
      <c r="D687" s="386">
        <f t="shared" si="35"/>
        <v>2434.8500000000004</v>
      </c>
      <c r="E687" s="386">
        <f t="shared" si="35"/>
        <v>1953.0500000000002</v>
      </c>
      <c r="F687" s="386">
        <f t="shared" si="35"/>
        <v>1694.0000000000002</v>
      </c>
      <c r="G687" s="386">
        <f t="shared" si="35"/>
        <v>1258.4000000000001</v>
      </c>
    </row>
    <row r="688" spans="1:7" ht="14" hidden="1" x14ac:dyDescent="0.15">
      <c r="A688" s="381">
        <v>26</v>
      </c>
      <c r="B688" s="382"/>
      <c r="C688" s="386">
        <f t="shared" si="35"/>
        <v>2778.05</v>
      </c>
      <c r="D688" s="386">
        <f t="shared" si="35"/>
        <v>2434.8500000000004</v>
      </c>
      <c r="E688" s="386">
        <f t="shared" si="35"/>
        <v>1953.0500000000002</v>
      </c>
      <c r="F688" s="386">
        <f t="shared" si="35"/>
        <v>1694.0000000000002</v>
      </c>
      <c r="G688" s="386">
        <f t="shared" si="35"/>
        <v>1258.4000000000001</v>
      </c>
    </row>
    <row r="689" spans="1:7" ht="14" hidden="1" x14ac:dyDescent="0.15">
      <c r="A689" s="381">
        <v>27</v>
      </c>
      <c r="B689" s="382"/>
      <c r="C689" s="386">
        <f t="shared" si="35"/>
        <v>2778.05</v>
      </c>
      <c r="D689" s="386">
        <f t="shared" si="35"/>
        <v>2434.8500000000004</v>
      </c>
      <c r="E689" s="386">
        <f t="shared" si="35"/>
        <v>1953.0500000000002</v>
      </c>
      <c r="F689" s="386">
        <f t="shared" si="35"/>
        <v>1694.0000000000002</v>
      </c>
      <c r="G689" s="386">
        <f t="shared" si="35"/>
        <v>1258.4000000000001</v>
      </c>
    </row>
    <row r="690" spans="1:7" ht="14" hidden="1" x14ac:dyDescent="0.15">
      <c r="A690" s="381">
        <v>28</v>
      </c>
      <c r="B690" s="382"/>
      <c r="C690" s="386">
        <f t="shared" si="35"/>
        <v>2778.05</v>
      </c>
      <c r="D690" s="386">
        <f t="shared" si="35"/>
        <v>2434.8500000000004</v>
      </c>
      <c r="E690" s="386">
        <f t="shared" si="35"/>
        <v>1953.0500000000002</v>
      </c>
      <c r="F690" s="386">
        <f t="shared" si="35"/>
        <v>1694.0000000000002</v>
      </c>
      <c r="G690" s="386">
        <f t="shared" si="35"/>
        <v>1258.4000000000001</v>
      </c>
    </row>
    <row r="691" spans="1:7" ht="14" hidden="1" x14ac:dyDescent="0.15">
      <c r="A691" s="381">
        <v>29</v>
      </c>
      <c r="B691" s="382"/>
      <c r="C691" s="386">
        <f t="shared" si="35"/>
        <v>2778.05</v>
      </c>
      <c r="D691" s="386">
        <f t="shared" si="35"/>
        <v>2434.8500000000004</v>
      </c>
      <c r="E691" s="386">
        <f t="shared" si="35"/>
        <v>1953.0500000000002</v>
      </c>
      <c r="F691" s="386">
        <f t="shared" si="35"/>
        <v>1694.0000000000002</v>
      </c>
      <c r="G691" s="386">
        <f t="shared" si="35"/>
        <v>1258.4000000000001</v>
      </c>
    </row>
    <row r="692" spans="1:7" ht="14" hidden="1" x14ac:dyDescent="0.15">
      <c r="A692" s="381">
        <v>30</v>
      </c>
      <c r="B692" s="382"/>
      <c r="C692" s="386">
        <f t="shared" si="35"/>
        <v>3088.8</v>
      </c>
      <c r="D692" s="386">
        <f t="shared" si="35"/>
        <v>2707.9250000000002</v>
      </c>
      <c r="E692" s="386">
        <f t="shared" si="35"/>
        <v>2155.7250000000004</v>
      </c>
      <c r="F692" s="386">
        <f t="shared" si="35"/>
        <v>1869.45</v>
      </c>
      <c r="G692" s="386">
        <f t="shared" si="35"/>
        <v>1389.0250000000001</v>
      </c>
    </row>
    <row r="693" spans="1:7" ht="14" hidden="1" x14ac:dyDescent="0.15">
      <c r="A693" s="381">
        <v>31</v>
      </c>
      <c r="B693" s="382"/>
      <c r="C693" s="386">
        <f t="shared" si="35"/>
        <v>3088.8</v>
      </c>
      <c r="D693" s="386">
        <f t="shared" si="35"/>
        <v>2707.9250000000002</v>
      </c>
      <c r="E693" s="386">
        <f t="shared" si="35"/>
        <v>2155.7250000000004</v>
      </c>
      <c r="F693" s="386">
        <f t="shared" si="35"/>
        <v>1869.45</v>
      </c>
      <c r="G693" s="386">
        <f t="shared" si="35"/>
        <v>1389.0250000000001</v>
      </c>
    </row>
    <row r="694" spans="1:7" ht="14" hidden="1" x14ac:dyDescent="0.15">
      <c r="A694" s="381">
        <v>32</v>
      </c>
      <c r="B694" s="382"/>
      <c r="C694" s="386">
        <f t="shared" si="35"/>
        <v>3088.8</v>
      </c>
      <c r="D694" s="386">
        <f t="shared" si="35"/>
        <v>2707.9250000000002</v>
      </c>
      <c r="E694" s="386">
        <f t="shared" si="35"/>
        <v>2155.7250000000004</v>
      </c>
      <c r="F694" s="386">
        <f t="shared" si="35"/>
        <v>1869.45</v>
      </c>
      <c r="G694" s="386">
        <f t="shared" si="35"/>
        <v>1389.0250000000001</v>
      </c>
    </row>
    <row r="695" spans="1:7" ht="14" hidden="1" x14ac:dyDescent="0.15">
      <c r="A695" s="381">
        <v>33</v>
      </c>
      <c r="B695" s="382"/>
      <c r="C695" s="386">
        <f t="shared" si="35"/>
        <v>3088.8</v>
      </c>
      <c r="D695" s="386">
        <f t="shared" si="35"/>
        <v>2707.9250000000002</v>
      </c>
      <c r="E695" s="386">
        <f t="shared" si="35"/>
        <v>2155.7250000000004</v>
      </c>
      <c r="F695" s="386">
        <f t="shared" si="35"/>
        <v>1869.45</v>
      </c>
      <c r="G695" s="386">
        <f t="shared" si="35"/>
        <v>1389.0250000000001</v>
      </c>
    </row>
    <row r="696" spans="1:7" ht="14" hidden="1" x14ac:dyDescent="0.15">
      <c r="A696" s="381">
        <v>34</v>
      </c>
      <c r="B696" s="382"/>
      <c r="C696" s="386">
        <f t="shared" si="35"/>
        <v>3088.8</v>
      </c>
      <c r="D696" s="386">
        <f t="shared" si="35"/>
        <v>2707.9250000000002</v>
      </c>
      <c r="E696" s="386">
        <f t="shared" si="35"/>
        <v>2155.7250000000004</v>
      </c>
      <c r="F696" s="386">
        <f t="shared" si="35"/>
        <v>1869.45</v>
      </c>
      <c r="G696" s="386">
        <f t="shared" si="35"/>
        <v>1389.0250000000001</v>
      </c>
    </row>
    <row r="697" spans="1:7" ht="14" hidden="1" x14ac:dyDescent="0.15">
      <c r="A697" s="381">
        <v>35</v>
      </c>
      <c r="B697" s="382"/>
      <c r="C697" s="386">
        <f t="shared" ref="C697:G712" si="36">+C23*$K$3</f>
        <v>3449.3250000000003</v>
      </c>
      <c r="D697" s="386">
        <f t="shared" si="36"/>
        <v>3022.8</v>
      </c>
      <c r="E697" s="386">
        <f t="shared" si="36"/>
        <v>2392.7750000000001</v>
      </c>
      <c r="F697" s="386">
        <f t="shared" si="36"/>
        <v>2074.875</v>
      </c>
      <c r="G697" s="386">
        <f t="shared" si="36"/>
        <v>1542.2</v>
      </c>
    </row>
    <row r="698" spans="1:7" ht="14" hidden="1" x14ac:dyDescent="0.15">
      <c r="A698" s="381">
        <v>36</v>
      </c>
      <c r="B698" s="382"/>
      <c r="C698" s="386">
        <f t="shared" si="36"/>
        <v>3449.3250000000003</v>
      </c>
      <c r="D698" s="386">
        <f t="shared" si="36"/>
        <v>3022.8</v>
      </c>
      <c r="E698" s="386">
        <f t="shared" si="36"/>
        <v>2392.7750000000001</v>
      </c>
      <c r="F698" s="386">
        <f t="shared" si="36"/>
        <v>2074.875</v>
      </c>
      <c r="G698" s="386">
        <f t="shared" si="36"/>
        <v>1542.2</v>
      </c>
    </row>
    <row r="699" spans="1:7" ht="14" hidden="1" x14ac:dyDescent="0.15">
      <c r="A699" s="381">
        <v>37</v>
      </c>
      <c r="B699" s="382"/>
      <c r="C699" s="386">
        <f t="shared" si="36"/>
        <v>3449.3250000000003</v>
      </c>
      <c r="D699" s="386">
        <f t="shared" si="36"/>
        <v>3022.8</v>
      </c>
      <c r="E699" s="386">
        <f t="shared" si="36"/>
        <v>2392.7750000000001</v>
      </c>
      <c r="F699" s="386">
        <f t="shared" si="36"/>
        <v>2074.875</v>
      </c>
      <c r="G699" s="386">
        <f t="shared" si="36"/>
        <v>1542.2</v>
      </c>
    </row>
    <row r="700" spans="1:7" ht="14" hidden="1" x14ac:dyDescent="0.15">
      <c r="A700" s="381">
        <v>38</v>
      </c>
      <c r="B700" s="382"/>
      <c r="C700" s="386">
        <f t="shared" si="36"/>
        <v>3449.3250000000003</v>
      </c>
      <c r="D700" s="386">
        <f t="shared" si="36"/>
        <v>3022.8</v>
      </c>
      <c r="E700" s="386">
        <f t="shared" si="36"/>
        <v>2392.7750000000001</v>
      </c>
      <c r="F700" s="386">
        <f t="shared" si="36"/>
        <v>2074.875</v>
      </c>
      <c r="G700" s="386">
        <f t="shared" si="36"/>
        <v>1542.2</v>
      </c>
    </row>
    <row r="701" spans="1:7" ht="14" hidden="1" x14ac:dyDescent="0.15">
      <c r="A701" s="381">
        <v>39</v>
      </c>
      <c r="B701" s="382"/>
      <c r="C701" s="386">
        <f t="shared" si="36"/>
        <v>3449.3250000000003</v>
      </c>
      <c r="D701" s="386">
        <f t="shared" si="36"/>
        <v>3022.8</v>
      </c>
      <c r="E701" s="386">
        <f t="shared" si="36"/>
        <v>2392.7750000000001</v>
      </c>
      <c r="F701" s="386">
        <f t="shared" si="36"/>
        <v>2074.875</v>
      </c>
      <c r="G701" s="386">
        <f t="shared" si="36"/>
        <v>1542.2</v>
      </c>
    </row>
    <row r="702" spans="1:7" ht="14" hidden="1" x14ac:dyDescent="0.15">
      <c r="A702" s="381">
        <v>40</v>
      </c>
      <c r="B702" s="382"/>
      <c r="C702" s="386">
        <f t="shared" si="36"/>
        <v>3863.2000000000003</v>
      </c>
      <c r="D702" s="386">
        <f t="shared" si="36"/>
        <v>3386.6250000000005</v>
      </c>
      <c r="E702" s="386">
        <f t="shared" si="36"/>
        <v>2668.6000000000004</v>
      </c>
      <c r="F702" s="386">
        <f t="shared" si="36"/>
        <v>2314.125</v>
      </c>
      <c r="G702" s="386">
        <f t="shared" si="36"/>
        <v>1719.3000000000002</v>
      </c>
    </row>
    <row r="703" spans="1:7" ht="14" hidden="1" x14ac:dyDescent="0.15">
      <c r="A703" s="381">
        <v>41</v>
      </c>
      <c r="B703" s="382"/>
      <c r="C703" s="386">
        <f t="shared" si="36"/>
        <v>3863.2000000000003</v>
      </c>
      <c r="D703" s="386">
        <f t="shared" si="36"/>
        <v>3386.6250000000005</v>
      </c>
      <c r="E703" s="386">
        <f t="shared" si="36"/>
        <v>2668.6000000000004</v>
      </c>
      <c r="F703" s="386">
        <f t="shared" si="36"/>
        <v>2314.125</v>
      </c>
      <c r="G703" s="386">
        <f t="shared" si="36"/>
        <v>1719.3000000000002</v>
      </c>
    </row>
    <row r="704" spans="1:7" ht="14" hidden="1" x14ac:dyDescent="0.15">
      <c r="A704" s="381">
        <v>42</v>
      </c>
      <c r="B704" s="382"/>
      <c r="C704" s="386">
        <f t="shared" si="36"/>
        <v>3863.2000000000003</v>
      </c>
      <c r="D704" s="386">
        <f t="shared" si="36"/>
        <v>3386.6250000000005</v>
      </c>
      <c r="E704" s="386">
        <f t="shared" si="36"/>
        <v>2668.6000000000004</v>
      </c>
      <c r="F704" s="386">
        <f t="shared" si="36"/>
        <v>2314.125</v>
      </c>
      <c r="G704" s="386">
        <f t="shared" si="36"/>
        <v>1719.3000000000002</v>
      </c>
    </row>
    <row r="705" spans="1:7" ht="14" hidden="1" x14ac:dyDescent="0.15">
      <c r="A705" s="381">
        <v>43</v>
      </c>
      <c r="B705" s="382"/>
      <c r="C705" s="386">
        <f t="shared" si="36"/>
        <v>3863.2000000000003</v>
      </c>
      <c r="D705" s="386">
        <f t="shared" si="36"/>
        <v>3386.6250000000005</v>
      </c>
      <c r="E705" s="386">
        <f t="shared" si="36"/>
        <v>2668.6000000000004</v>
      </c>
      <c r="F705" s="386">
        <f t="shared" si="36"/>
        <v>2314.125</v>
      </c>
      <c r="G705" s="386">
        <f t="shared" si="36"/>
        <v>1719.3000000000002</v>
      </c>
    </row>
    <row r="706" spans="1:7" ht="14" hidden="1" x14ac:dyDescent="0.15">
      <c r="A706" s="381">
        <v>44</v>
      </c>
      <c r="B706" s="382"/>
      <c r="C706" s="386">
        <f t="shared" si="36"/>
        <v>3863.2000000000003</v>
      </c>
      <c r="D706" s="386">
        <f t="shared" si="36"/>
        <v>3386.6250000000005</v>
      </c>
      <c r="E706" s="386">
        <f t="shared" si="36"/>
        <v>2668.6000000000004</v>
      </c>
      <c r="F706" s="386">
        <f t="shared" si="36"/>
        <v>2314.125</v>
      </c>
      <c r="G706" s="386">
        <f t="shared" si="36"/>
        <v>1719.3000000000002</v>
      </c>
    </row>
    <row r="707" spans="1:7" ht="14" hidden="1" x14ac:dyDescent="0.15">
      <c r="A707" s="381">
        <v>45</v>
      </c>
      <c r="B707" s="382"/>
      <c r="C707" s="386">
        <f t="shared" si="36"/>
        <v>4323.55</v>
      </c>
      <c r="D707" s="386">
        <f t="shared" si="36"/>
        <v>3790.3250000000003</v>
      </c>
      <c r="E707" s="386">
        <f t="shared" si="36"/>
        <v>2977.4250000000002</v>
      </c>
      <c r="F707" s="386">
        <f t="shared" si="36"/>
        <v>2581.7000000000003</v>
      </c>
      <c r="G707" s="386">
        <f t="shared" si="36"/>
        <v>1918.4</v>
      </c>
    </row>
    <row r="708" spans="1:7" ht="14" hidden="1" x14ac:dyDescent="0.15">
      <c r="A708" s="381">
        <v>46</v>
      </c>
      <c r="B708" s="382"/>
      <c r="C708" s="386">
        <f t="shared" si="36"/>
        <v>4323.55</v>
      </c>
      <c r="D708" s="386">
        <f t="shared" si="36"/>
        <v>3790.3250000000003</v>
      </c>
      <c r="E708" s="386">
        <f t="shared" si="36"/>
        <v>2977.4250000000002</v>
      </c>
      <c r="F708" s="386">
        <f t="shared" si="36"/>
        <v>2581.7000000000003</v>
      </c>
      <c r="G708" s="386">
        <f t="shared" si="36"/>
        <v>1918.4</v>
      </c>
    </row>
    <row r="709" spans="1:7" ht="14" hidden="1" x14ac:dyDescent="0.15">
      <c r="A709" s="381">
        <v>47</v>
      </c>
      <c r="B709" s="382"/>
      <c r="C709" s="386">
        <f t="shared" si="36"/>
        <v>4323.55</v>
      </c>
      <c r="D709" s="386">
        <f t="shared" si="36"/>
        <v>3790.3250000000003</v>
      </c>
      <c r="E709" s="386">
        <f t="shared" si="36"/>
        <v>2977.4250000000002</v>
      </c>
      <c r="F709" s="386">
        <f t="shared" si="36"/>
        <v>2581.7000000000003</v>
      </c>
      <c r="G709" s="386">
        <f t="shared" si="36"/>
        <v>1918.4</v>
      </c>
    </row>
    <row r="710" spans="1:7" ht="14" hidden="1" x14ac:dyDescent="0.15">
      <c r="A710" s="381">
        <v>48</v>
      </c>
      <c r="B710" s="382"/>
      <c r="C710" s="386">
        <f t="shared" si="36"/>
        <v>4323.55</v>
      </c>
      <c r="D710" s="386">
        <f t="shared" si="36"/>
        <v>3790.3250000000003</v>
      </c>
      <c r="E710" s="386">
        <f t="shared" si="36"/>
        <v>2977.4250000000002</v>
      </c>
      <c r="F710" s="386">
        <f t="shared" si="36"/>
        <v>2581.7000000000003</v>
      </c>
      <c r="G710" s="386">
        <f t="shared" si="36"/>
        <v>1918.4</v>
      </c>
    </row>
    <row r="711" spans="1:7" ht="14" hidden="1" x14ac:dyDescent="0.15">
      <c r="A711" s="381">
        <v>49</v>
      </c>
      <c r="B711" s="382"/>
      <c r="C711" s="386">
        <f t="shared" si="36"/>
        <v>4323.55</v>
      </c>
      <c r="D711" s="386">
        <f t="shared" si="36"/>
        <v>3790.3250000000003</v>
      </c>
      <c r="E711" s="386">
        <f t="shared" si="36"/>
        <v>2977.4250000000002</v>
      </c>
      <c r="F711" s="386">
        <f t="shared" si="36"/>
        <v>2581.7000000000003</v>
      </c>
      <c r="G711" s="386">
        <f t="shared" si="36"/>
        <v>1918.4</v>
      </c>
    </row>
    <row r="712" spans="1:7" ht="14" hidden="1" x14ac:dyDescent="0.15">
      <c r="A712" s="381">
        <v>50</v>
      </c>
      <c r="B712" s="382"/>
      <c r="C712" s="386">
        <f t="shared" si="36"/>
        <v>4842.2000000000007</v>
      </c>
      <c r="D712" s="386">
        <f t="shared" si="36"/>
        <v>4244.9000000000005</v>
      </c>
      <c r="E712" s="386">
        <f t="shared" si="36"/>
        <v>3326.9500000000003</v>
      </c>
      <c r="F712" s="386">
        <f t="shared" si="36"/>
        <v>2885.3</v>
      </c>
      <c r="G712" s="386">
        <f t="shared" si="36"/>
        <v>2143.625</v>
      </c>
    </row>
    <row r="713" spans="1:7" ht="14" hidden="1" x14ac:dyDescent="0.15">
      <c r="A713" s="381">
        <v>51</v>
      </c>
      <c r="B713" s="382"/>
      <c r="C713" s="386">
        <f t="shared" ref="C713:G728" si="37">+C39*$K$3</f>
        <v>4842.2000000000007</v>
      </c>
      <c r="D713" s="386">
        <f t="shared" si="37"/>
        <v>4244.9000000000005</v>
      </c>
      <c r="E713" s="386">
        <f t="shared" si="37"/>
        <v>3326.9500000000003</v>
      </c>
      <c r="F713" s="386">
        <f t="shared" si="37"/>
        <v>2885.3</v>
      </c>
      <c r="G713" s="386">
        <f t="shared" si="37"/>
        <v>2143.625</v>
      </c>
    </row>
    <row r="714" spans="1:7" ht="14" hidden="1" x14ac:dyDescent="0.15">
      <c r="A714" s="381">
        <v>52</v>
      </c>
      <c r="B714" s="382"/>
      <c r="C714" s="386">
        <f t="shared" si="37"/>
        <v>4842.2000000000007</v>
      </c>
      <c r="D714" s="386">
        <f t="shared" si="37"/>
        <v>4244.9000000000005</v>
      </c>
      <c r="E714" s="386">
        <f t="shared" si="37"/>
        <v>3326.9500000000003</v>
      </c>
      <c r="F714" s="386">
        <f t="shared" si="37"/>
        <v>2885.3</v>
      </c>
      <c r="G714" s="386">
        <f t="shared" si="37"/>
        <v>2143.625</v>
      </c>
    </row>
    <row r="715" spans="1:7" ht="14" hidden="1" x14ac:dyDescent="0.15">
      <c r="A715" s="381">
        <v>53</v>
      </c>
      <c r="B715" s="382"/>
      <c r="C715" s="386">
        <f t="shared" si="37"/>
        <v>4842.2000000000007</v>
      </c>
      <c r="D715" s="386">
        <f t="shared" si="37"/>
        <v>4244.9000000000005</v>
      </c>
      <c r="E715" s="386">
        <f t="shared" si="37"/>
        <v>3326.9500000000003</v>
      </c>
      <c r="F715" s="386">
        <f t="shared" si="37"/>
        <v>2885.3</v>
      </c>
      <c r="G715" s="386">
        <f t="shared" si="37"/>
        <v>2143.625</v>
      </c>
    </row>
    <row r="716" spans="1:7" ht="14" hidden="1" x14ac:dyDescent="0.15">
      <c r="A716" s="381">
        <v>54</v>
      </c>
      <c r="B716" s="387"/>
      <c r="C716" s="386">
        <f t="shared" si="37"/>
        <v>4842.2000000000007</v>
      </c>
      <c r="D716" s="386">
        <f t="shared" si="37"/>
        <v>4244.9000000000005</v>
      </c>
      <c r="E716" s="386">
        <f t="shared" si="37"/>
        <v>3326.9500000000003</v>
      </c>
      <c r="F716" s="386">
        <f t="shared" si="37"/>
        <v>2885.3</v>
      </c>
      <c r="G716" s="386">
        <f t="shared" si="37"/>
        <v>2143.625</v>
      </c>
    </row>
    <row r="717" spans="1:7" ht="14" hidden="1" x14ac:dyDescent="0.15">
      <c r="A717" s="381">
        <v>55</v>
      </c>
      <c r="B717" s="387"/>
      <c r="C717" s="386">
        <f t="shared" si="37"/>
        <v>5413.1</v>
      </c>
      <c r="D717" s="386">
        <f t="shared" si="37"/>
        <v>4745.125</v>
      </c>
      <c r="E717" s="386">
        <f t="shared" si="37"/>
        <v>3713.3250000000003</v>
      </c>
      <c r="F717" s="386">
        <f t="shared" si="37"/>
        <v>3220.5250000000001</v>
      </c>
      <c r="G717" s="386">
        <f t="shared" si="37"/>
        <v>2393.0500000000002</v>
      </c>
    </row>
    <row r="718" spans="1:7" ht="14" hidden="1" x14ac:dyDescent="0.15">
      <c r="A718" s="381">
        <v>56</v>
      </c>
      <c r="B718" s="387"/>
      <c r="C718" s="386">
        <f t="shared" si="37"/>
        <v>5413.1</v>
      </c>
      <c r="D718" s="386">
        <f t="shared" si="37"/>
        <v>4745.125</v>
      </c>
      <c r="E718" s="386">
        <f t="shared" si="37"/>
        <v>3713.3250000000003</v>
      </c>
      <c r="F718" s="386">
        <f t="shared" si="37"/>
        <v>3220.5250000000001</v>
      </c>
      <c r="G718" s="386">
        <f t="shared" si="37"/>
        <v>2393.0500000000002</v>
      </c>
    </row>
    <row r="719" spans="1:7" ht="14" hidden="1" x14ac:dyDescent="0.15">
      <c r="A719" s="381">
        <v>57</v>
      </c>
      <c r="B719" s="387"/>
      <c r="C719" s="386">
        <f t="shared" si="37"/>
        <v>5413.1</v>
      </c>
      <c r="D719" s="386">
        <f t="shared" si="37"/>
        <v>4745.125</v>
      </c>
      <c r="E719" s="386">
        <f t="shared" si="37"/>
        <v>3713.3250000000003</v>
      </c>
      <c r="F719" s="386">
        <f t="shared" si="37"/>
        <v>3220.5250000000001</v>
      </c>
      <c r="G719" s="386">
        <f t="shared" si="37"/>
        <v>2393.0500000000002</v>
      </c>
    </row>
    <row r="720" spans="1:7" ht="14" hidden="1" x14ac:dyDescent="0.15">
      <c r="A720" s="381">
        <v>58</v>
      </c>
      <c r="B720" s="387"/>
      <c r="C720" s="386">
        <f t="shared" si="37"/>
        <v>5413.1</v>
      </c>
      <c r="D720" s="386">
        <f t="shared" si="37"/>
        <v>4745.125</v>
      </c>
      <c r="E720" s="386">
        <f t="shared" si="37"/>
        <v>3713.3250000000003</v>
      </c>
      <c r="F720" s="386">
        <f t="shared" si="37"/>
        <v>3220.5250000000001</v>
      </c>
      <c r="G720" s="386">
        <f t="shared" si="37"/>
        <v>2393.0500000000002</v>
      </c>
    </row>
    <row r="721" spans="1:7" ht="14" hidden="1" x14ac:dyDescent="0.15">
      <c r="A721" s="381">
        <v>59</v>
      </c>
      <c r="B721" s="387"/>
      <c r="C721" s="386">
        <f t="shared" si="37"/>
        <v>5413.1</v>
      </c>
      <c r="D721" s="386">
        <f t="shared" si="37"/>
        <v>4745.125</v>
      </c>
      <c r="E721" s="386">
        <f t="shared" si="37"/>
        <v>3713.3250000000003</v>
      </c>
      <c r="F721" s="386">
        <f t="shared" si="37"/>
        <v>3220.5250000000001</v>
      </c>
      <c r="G721" s="386">
        <f t="shared" si="37"/>
        <v>2393.0500000000002</v>
      </c>
    </row>
    <row r="722" spans="1:7" ht="14" hidden="1" x14ac:dyDescent="0.15">
      <c r="A722" s="381">
        <v>60</v>
      </c>
      <c r="B722" s="387"/>
      <c r="C722" s="386">
        <f t="shared" si="37"/>
        <v>5793.7000000000007</v>
      </c>
      <c r="D722" s="386">
        <f t="shared" si="37"/>
        <v>5078.4250000000002</v>
      </c>
      <c r="E722" s="386">
        <f t="shared" si="37"/>
        <v>3972.3750000000005</v>
      </c>
      <c r="F722" s="386">
        <f t="shared" si="37"/>
        <v>3444.1000000000004</v>
      </c>
      <c r="G722" s="386">
        <f t="shared" si="37"/>
        <v>2559.4250000000002</v>
      </c>
    </row>
    <row r="723" spans="1:7" ht="14" hidden="1" x14ac:dyDescent="0.15">
      <c r="A723" s="381">
        <v>61</v>
      </c>
      <c r="B723" s="387"/>
      <c r="C723" s="386">
        <f t="shared" si="37"/>
        <v>6457.0000000000009</v>
      </c>
      <c r="D723" s="386">
        <f t="shared" si="37"/>
        <v>5658.9500000000007</v>
      </c>
      <c r="E723" s="386">
        <f t="shared" si="37"/>
        <v>4423.375</v>
      </c>
      <c r="F723" s="386">
        <f t="shared" si="37"/>
        <v>3835.7000000000003</v>
      </c>
      <c r="G723" s="386">
        <f t="shared" si="37"/>
        <v>2850.1000000000004</v>
      </c>
    </row>
    <row r="724" spans="1:7" ht="14" hidden="1" x14ac:dyDescent="0.15">
      <c r="A724" s="381">
        <v>62</v>
      </c>
      <c r="B724" s="387"/>
      <c r="C724" s="386">
        <f t="shared" si="37"/>
        <v>7173.1</v>
      </c>
      <c r="D724" s="386">
        <f t="shared" si="37"/>
        <v>6287.05</v>
      </c>
      <c r="E724" s="386">
        <f t="shared" si="37"/>
        <v>4912.875</v>
      </c>
      <c r="F724" s="386">
        <f t="shared" si="37"/>
        <v>4260.3</v>
      </c>
      <c r="G724" s="386">
        <f t="shared" si="37"/>
        <v>3165.2500000000005</v>
      </c>
    </row>
    <row r="725" spans="1:7" ht="14" hidden="1" x14ac:dyDescent="0.15">
      <c r="A725" s="381">
        <v>63</v>
      </c>
      <c r="B725" s="387"/>
      <c r="C725" s="386">
        <f t="shared" si="37"/>
        <v>7943.6500000000005</v>
      </c>
      <c r="D725" s="386">
        <f t="shared" si="37"/>
        <v>6962.7250000000004</v>
      </c>
      <c r="E725" s="386">
        <f t="shared" si="37"/>
        <v>5440.875</v>
      </c>
      <c r="F725" s="386">
        <f t="shared" si="37"/>
        <v>4718.4500000000007</v>
      </c>
      <c r="G725" s="386">
        <f t="shared" si="37"/>
        <v>3505.9750000000004</v>
      </c>
    </row>
    <row r="726" spans="1:7" ht="14" hidden="1" x14ac:dyDescent="0.15">
      <c r="A726" s="381">
        <v>64</v>
      </c>
      <c r="B726" s="387"/>
      <c r="C726" s="386">
        <f t="shared" si="37"/>
        <v>8768.9250000000011</v>
      </c>
      <c r="D726" s="386">
        <f t="shared" si="37"/>
        <v>7685.7000000000007</v>
      </c>
      <c r="E726" s="386">
        <f t="shared" si="37"/>
        <v>6007.3750000000009</v>
      </c>
      <c r="F726" s="386">
        <f t="shared" si="37"/>
        <v>5209.3250000000007</v>
      </c>
      <c r="G726" s="386">
        <f t="shared" si="37"/>
        <v>3870.6250000000005</v>
      </c>
    </row>
    <row r="727" spans="1:7" ht="14" hidden="1" x14ac:dyDescent="0.15">
      <c r="A727" s="381">
        <v>65</v>
      </c>
      <c r="B727" s="387"/>
      <c r="C727" s="386">
        <f t="shared" si="37"/>
        <v>9648.1</v>
      </c>
      <c r="D727" s="386">
        <f t="shared" si="37"/>
        <v>8456.5250000000015</v>
      </c>
      <c r="E727" s="386">
        <f t="shared" si="37"/>
        <v>6611.8250000000007</v>
      </c>
      <c r="F727" s="386">
        <f t="shared" si="37"/>
        <v>5733.7500000000009</v>
      </c>
      <c r="G727" s="386">
        <f t="shared" si="37"/>
        <v>4260.0250000000005</v>
      </c>
    </row>
    <row r="728" spans="1:7" ht="14" hidden="1" x14ac:dyDescent="0.15">
      <c r="A728" s="381">
        <v>66</v>
      </c>
      <c r="B728" s="387"/>
      <c r="C728" s="386">
        <f t="shared" si="37"/>
        <v>10580.35</v>
      </c>
      <c r="D728" s="386">
        <f t="shared" si="37"/>
        <v>9274.375</v>
      </c>
      <c r="E728" s="386">
        <f t="shared" si="37"/>
        <v>7254.5000000000009</v>
      </c>
      <c r="F728" s="386">
        <f t="shared" si="37"/>
        <v>6291.1750000000002</v>
      </c>
      <c r="G728" s="386">
        <f t="shared" si="37"/>
        <v>4673.3500000000004</v>
      </c>
    </row>
    <row r="729" spans="1:7" ht="14" hidden="1" x14ac:dyDescent="0.15">
      <c r="A729" s="381">
        <v>67</v>
      </c>
      <c r="B729" s="387"/>
      <c r="C729" s="386">
        <f t="shared" ref="C729:G744" si="38">+C55*$K$3</f>
        <v>11567.875000000002</v>
      </c>
      <c r="D729" s="386">
        <f t="shared" si="38"/>
        <v>10139.525000000001</v>
      </c>
      <c r="E729" s="386">
        <f t="shared" si="38"/>
        <v>7935.6750000000011</v>
      </c>
      <c r="F729" s="386">
        <f t="shared" si="38"/>
        <v>6880.7750000000005</v>
      </c>
      <c r="G729" s="386">
        <f t="shared" si="38"/>
        <v>5112.25</v>
      </c>
    </row>
    <row r="730" spans="1:7" ht="14" hidden="1" x14ac:dyDescent="0.15">
      <c r="A730" s="381">
        <v>68</v>
      </c>
      <c r="B730" s="387"/>
      <c r="C730" s="386">
        <f t="shared" si="38"/>
        <v>12608.2</v>
      </c>
      <c r="D730" s="386">
        <f t="shared" si="38"/>
        <v>11052.525000000001</v>
      </c>
      <c r="E730" s="386">
        <f t="shared" si="38"/>
        <v>8654.8000000000011</v>
      </c>
      <c r="F730" s="386">
        <f t="shared" si="38"/>
        <v>7505.3</v>
      </c>
      <c r="G730" s="386">
        <f t="shared" si="38"/>
        <v>5576.4500000000007</v>
      </c>
    </row>
    <row r="731" spans="1:7" ht="14" hidden="1" x14ac:dyDescent="0.15">
      <c r="A731" s="381">
        <v>69</v>
      </c>
      <c r="B731" s="387"/>
      <c r="C731" s="386">
        <f t="shared" si="38"/>
        <v>13704.625000000002</v>
      </c>
      <c r="D731" s="386">
        <f t="shared" si="38"/>
        <v>12012.275000000001</v>
      </c>
      <c r="E731" s="386">
        <f t="shared" si="38"/>
        <v>9412.7000000000007</v>
      </c>
      <c r="F731" s="386">
        <f t="shared" si="38"/>
        <v>8162.2750000000005</v>
      </c>
      <c r="G731" s="386">
        <f t="shared" si="38"/>
        <v>6064.5750000000007</v>
      </c>
    </row>
    <row r="732" spans="1:7" ht="14" hidden="1" x14ac:dyDescent="0.15">
      <c r="A732" s="381">
        <v>70</v>
      </c>
      <c r="B732" s="387"/>
      <c r="C732" s="386">
        <f t="shared" si="38"/>
        <v>14853.85</v>
      </c>
      <c r="D732" s="386">
        <f t="shared" si="38"/>
        <v>13019.6</v>
      </c>
      <c r="E732" s="386">
        <f t="shared" si="38"/>
        <v>10208.275000000001</v>
      </c>
      <c r="F732" s="386">
        <f t="shared" si="38"/>
        <v>8852.25</v>
      </c>
      <c r="G732" s="386">
        <f t="shared" si="38"/>
        <v>6576.6250000000009</v>
      </c>
    </row>
    <row r="733" spans="1:7" ht="14" hidden="1" x14ac:dyDescent="0.15">
      <c r="A733" s="381">
        <v>71</v>
      </c>
      <c r="B733" s="387"/>
      <c r="C733" s="386">
        <f t="shared" si="38"/>
        <v>16057.250000000002</v>
      </c>
      <c r="D733" s="386">
        <f t="shared" si="38"/>
        <v>14074.500000000002</v>
      </c>
      <c r="E733" s="386">
        <f t="shared" si="38"/>
        <v>11043.175000000001</v>
      </c>
      <c r="F733" s="386">
        <f t="shared" si="38"/>
        <v>9575.5</v>
      </c>
      <c r="G733" s="386">
        <f t="shared" si="38"/>
        <v>7114.5250000000005</v>
      </c>
    </row>
    <row r="734" spans="1:7" ht="14" hidden="1" x14ac:dyDescent="0.15">
      <c r="A734" s="381">
        <v>72</v>
      </c>
      <c r="B734" s="387"/>
      <c r="C734" s="386">
        <f t="shared" si="38"/>
        <v>17314.825000000001</v>
      </c>
      <c r="D734" s="386">
        <f t="shared" si="38"/>
        <v>15176.425000000001</v>
      </c>
      <c r="E734" s="386">
        <f t="shared" si="38"/>
        <v>11914.925000000001</v>
      </c>
      <c r="F734" s="386">
        <f t="shared" si="38"/>
        <v>10332.025000000001</v>
      </c>
      <c r="G734" s="386">
        <f t="shared" si="38"/>
        <v>7675.8</v>
      </c>
    </row>
    <row r="735" spans="1:7" ht="14" hidden="1" x14ac:dyDescent="0.15">
      <c r="A735" s="381">
        <v>73</v>
      </c>
      <c r="B735" s="387"/>
      <c r="C735" s="386">
        <f t="shared" si="38"/>
        <v>18626.025000000001</v>
      </c>
      <c r="D735" s="386">
        <f t="shared" si="38"/>
        <v>16326.2</v>
      </c>
      <c r="E735" s="386">
        <f t="shared" si="38"/>
        <v>12826.000000000002</v>
      </c>
      <c r="F735" s="386">
        <f t="shared" si="38"/>
        <v>11121.825000000001</v>
      </c>
      <c r="G735" s="386">
        <f t="shared" si="38"/>
        <v>8263.4750000000004</v>
      </c>
    </row>
    <row r="736" spans="1:7" ht="14" hidden="1" x14ac:dyDescent="0.15">
      <c r="A736" s="381">
        <v>74</v>
      </c>
      <c r="B736" s="387"/>
      <c r="C736" s="386">
        <f t="shared" si="38"/>
        <v>19991.95</v>
      </c>
      <c r="D736" s="386">
        <f t="shared" si="38"/>
        <v>17523</v>
      </c>
      <c r="E736" s="386">
        <f t="shared" si="38"/>
        <v>13775.025000000001</v>
      </c>
      <c r="F736" s="386">
        <f t="shared" si="38"/>
        <v>11944.625000000002</v>
      </c>
      <c r="G736" s="386">
        <f t="shared" si="38"/>
        <v>8874.8000000000011</v>
      </c>
    </row>
    <row r="737" spans="1:7" ht="14" hidden="1" x14ac:dyDescent="0.15">
      <c r="A737" s="381">
        <v>75</v>
      </c>
      <c r="B737" s="387"/>
      <c r="C737" s="386">
        <f t="shared" si="38"/>
        <v>21411.5</v>
      </c>
      <c r="D737" s="386">
        <f t="shared" si="38"/>
        <v>18768.475000000002</v>
      </c>
      <c r="E737" s="386">
        <f t="shared" si="38"/>
        <v>14762.000000000002</v>
      </c>
      <c r="F737" s="386">
        <f t="shared" si="38"/>
        <v>12800.425000000001</v>
      </c>
      <c r="G737" s="386">
        <f t="shared" si="38"/>
        <v>9509.7750000000015</v>
      </c>
    </row>
    <row r="738" spans="1:7" ht="14" hidden="1" x14ac:dyDescent="0.15">
      <c r="A738" s="381">
        <v>76</v>
      </c>
      <c r="B738" s="387"/>
      <c r="C738" s="386">
        <f t="shared" si="38"/>
        <v>21411.5</v>
      </c>
      <c r="D738" s="386">
        <f t="shared" si="38"/>
        <v>18768.475000000002</v>
      </c>
      <c r="E738" s="386">
        <f t="shared" si="38"/>
        <v>14762.000000000002</v>
      </c>
      <c r="F738" s="386">
        <f t="shared" si="38"/>
        <v>12800.425000000001</v>
      </c>
      <c r="G738" s="386">
        <f t="shared" si="38"/>
        <v>9509.7750000000015</v>
      </c>
    </row>
    <row r="739" spans="1:7" ht="14" hidden="1" x14ac:dyDescent="0.15">
      <c r="A739" s="381">
        <v>77</v>
      </c>
      <c r="B739" s="387"/>
      <c r="C739" s="386">
        <f t="shared" si="38"/>
        <v>21411.5</v>
      </c>
      <c r="D739" s="386">
        <f t="shared" si="38"/>
        <v>18768.475000000002</v>
      </c>
      <c r="E739" s="386">
        <f t="shared" si="38"/>
        <v>14762.000000000002</v>
      </c>
      <c r="F739" s="386">
        <f t="shared" si="38"/>
        <v>12800.425000000001</v>
      </c>
      <c r="G739" s="386">
        <f t="shared" si="38"/>
        <v>9509.7750000000015</v>
      </c>
    </row>
    <row r="740" spans="1:7" ht="14" hidden="1" x14ac:dyDescent="0.15">
      <c r="A740" s="381">
        <v>78</v>
      </c>
      <c r="B740" s="387"/>
      <c r="C740" s="386">
        <f t="shared" si="38"/>
        <v>21411.5</v>
      </c>
      <c r="D740" s="386">
        <f t="shared" si="38"/>
        <v>18768.475000000002</v>
      </c>
      <c r="E740" s="386">
        <f t="shared" si="38"/>
        <v>14762.000000000002</v>
      </c>
      <c r="F740" s="386">
        <f t="shared" si="38"/>
        <v>12800.425000000001</v>
      </c>
      <c r="G740" s="386">
        <f t="shared" si="38"/>
        <v>9509.7750000000015</v>
      </c>
    </row>
    <row r="741" spans="1:7" ht="14" hidden="1" x14ac:dyDescent="0.15">
      <c r="A741" s="381">
        <v>79</v>
      </c>
      <c r="B741" s="387"/>
      <c r="C741" s="386">
        <f t="shared" si="38"/>
        <v>21411.5</v>
      </c>
      <c r="D741" s="386">
        <f t="shared" si="38"/>
        <v>18768.475000000002</v>
      </c>
      <c r="E741" s="386">
        <f t="shared" si="38"/>
        <v>14762.000000000002</v>
      </c>
      <c r="F741" s="386">
        <f t="shared" si="38"/>
        <v>12800.425000000001</v>
      </c>
      <c r="G741" s="386">
        <f t="shared" si="38"/>
        <v>9509.7750000000015</v>
      </c>
    </row>
    <row r="742" spans="1:7" ht="14" hidden="1" x14ac:dyDescent="0.15">
      <c r="A742" s="381">
        <v>80</v>
      </c>
      <c r="B742" s="387"/>
      <c r="C742" s="386">
        <f t="shared" si="38"/>
        <v>21411.5</v>
      </c>
      <c r="D742" s="386">
        <f t="shared" si="38"/>
        <v>18768.475000000002</v>
      </c>
      <c r="E742" s="386">
        <f t="shared" si="38"/>
        <v>14762.000000000002</v>
      </c>
      <c r="F742" s="386">
        <f t="shared" si="38"/>
        <v>12800.425000000001</v>
      </c>
      <c r="G742" s="386">
        <f t="shared" si="38"/>
        <v>9509.7750000000015</v>
      </c>
    </row>
    <row r="743" spans="1:7" ht="14" hidden="1" x14ac:dyDescent="0.15">
      <c r="A743" s="381">
        <v>81</v>
      </c>
      <c r="B743" s="387"/>
      <c r="C743" s="386">
        <f t="shared" si="38"/>
        <v>21411.5</v>
      </c>
      <c r="D743" s="386">
        <f t="shared" si="38"/>
        <v>18768.475000000002</v>
      </c>
      <c r="E743" s="386">
        <f t="shared" si="38"/>
        <v>14762.000000000002</v>
      </c>
      <c r="F743" s="386">
        <f t="shared" si="38"/>
        <v>12800.425000000001</v>
      </c>
      <c r="G743" s="386">
        <f t="shared" si="38"/>
        <v>9509.7750000000015</v>
      </c>
    </row>
    <row r="744" spans="1:7" ht="14" hidden="1" x14ac:dyDescent="0.15">
      <c r="A744" s="381">
        <v>82</v>
      </c>
      <c r="B744" s="387"/>
      <c r="C744" s="386">
        <f t="shared" si="38"/>
        <v>21411.5</v>
      </c>
      <c r="D744" s="386">
        <f t="shared" si="38"/>
        <v>18768.475000000002</v>
      </c>
      <c r="E744" s="386">
        <f t="shared" si="38"/>
        <v>14762.000000000002</v>
      </c>
      <c r="F744" s="386">
        <f t="shared" si="38"/>
        <v>12800.425000000001</v>
      </c>
      <c r="G744" s="386">
        <f t="shared" si="38"/>
        <v>9509.7750000000015</v>
      </c>
    </row>
    <row r="745" spans="1:7" ht="14" hidden="1" x14ac:dyDescent="0.15">
      <c r="A745" s="381">
        <v>83</v>
      </c>
      <c r="B745" s="387"/>
      <c r="C745" s="386">
        <f t="shared" ref="C745:G749" si="39">+C71*$K$3</f>
        <v>21411.5</v>
      </c>
      <c r="D745" s="386">
        <f t="shared" si="39"/>
        <v>18768.475000000002</v>
      </c>
      <c r="E745" s="386">
        <f t="shared" si="39"/>
        <v>14762.000000000002</v>
      </c>
      <c r="F745" s="386">
        <f t="shared" si="39"/>
        <v>12800.425000000001</v>
      </c>
      <c r="G745" s="386">
        <f t="shared" si="39"/>
        <v>9509.7750000000015</v>
      </c>
    </row>
    <row r="746" spans="1:7" ht="14" hidden="1" x14ac:dyDescent="0.15">
      <c r="A746" s="381">
        <v>84</v>
      </c>
      <c r="B746" s="387" t="s">
        <v>3</v>
      </c>
      <c r="C746" s="386">
        <f t="shared" si="39"/>
        <v>21411.5</v>
      </c>
      <c r="D746" s="386">
        <f t="shared" si="39"/>
        <v>18768.475000000002</v>
      </c>
      <c r="E746" s="386">
        <f t="shared" si="39"/>
        <v>14762.000000000002</v>
      </c>
      <c r="F746" s="386">
        <f t="shared" si="39"/>
        <v>12800.425000000001</v>
      </c>
      <c r="G746" s="386">
        <f t="shared" si="39"/>
        <v>9509.7750000000015</v>
      </c>
    </row>
    <row r="747" spans="1:7" ht="14" hidden="1" x14ac:dyDescent="0.15">
      <c r="A747" s="381">
        <v>1</v>
      </c>
      <c r="B747" s="387" t="s">
        <v>4</v>
      </c>
      <c r="C747" s="386">
        <f t="shared" si="39"/>
        <v>1098.075</v>
      </c>
      <c r="D747" s="386">
        <f t="shared" si="39"/>
        <v>963.32500000000005</v>
      </c>
      <c r="E747" s="386">
        <f t="shared" si="39"/>
        <v>782.92500000000007</v>
      </c>
      <c r="F747" s="386">
        <f t="shared" si="39"/>
        <v>679.25</v>
      </c>
      <c r="G747" s="386">
        <f t="shared" si="39"/>
        <v>504.90000000000003</v>
      </c>
    </row>
    <row r="748" spans="1:7" ht="14" hidden="1" x14ac:dyDescent="0.15">
      <c r="A748" s="381">
        <v>2</v>
      </c>
      <c r="B748" s="387" t="s">
        <v>1</v>
      </c>
      <c r="C748" s="386">
        <f t="shared" si="39"/>
        <v>1867.5250000000001</v>
      </c>
      <c r="D748" s="386">
        <f t="shared" si="39"/>
        <v>1636.8000000000002</v>
      </c>
      <c r="E748" s="386">
        <f t="shared" si="39"/>
        <v>1329.625</v>
      </c>
      <c r="F748" s="386">
        <f t="shared" si="39"/>
        <v>1153.3500000000001</v>
      </c>
      <c r="G748" s="386">
        <f t="shared" si="39"/>
        <v>857.17500000000007</v>
      </c>
    </row>
    <row r="749" spans="1:7" ht="15" hidden="1" thickBot="1" x14ac:dyDescent="0.2">
      <c r="A749" s="381">
        <v>3</v>
      </c>
      <c r="B749" s="387" t="s">
        <v>5</v>
      </c>
      <c r="C749" s="386">
        <f t="shared" si="39"/>
        <v>2635.6000000000004</v>
      </c>
      <c r="D749" s="386">
        <f t="shared" si="39"/>
        <v>2311.1000000000004</v>
      </c>
      <c r="E749" s="386">
        <f t="shared" si="39"/>
        <v>1877.9750000000001</v>
      </c>
      <c r="F749" s="386">
        <f t="shared" si="39"/>
        <v>1628.2750000000001</v>
      </c>
      <c r="G749" s="386">
        <f t="shared" si="39"/>
        <v>1210</v>
      </c>
    </row>
    <row r="750" spans="1:7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7" ht="18" hidden="1" x14ac:dyDescent="0.2">
      <c r="A751" s="516" t="s">
        <v>17</v>
      </c>
      <c r="B751" s="517"/>
      <c r="C751" s="517"/>
      <c r="D751" s="517"/>
      <c r="E751" s="517"/>
      <c r="F751" s="517"/>
      <c r="G751" s="518"/>
    </row>
    <row r="752" spans="1:7" ht="18" hidden="1" x14ac:dyDescent="0.2">
      <c r="A752" s="519" t="s">
        <v>12</v>
      </c>
      <c r="B752" s="520"/>
      <c r="C752" s="520"/>
      <c r="D752" s="520"/>
      <c r="E752" s="520"/>
      <c r="F752" s="520"/>
      <c r="G752" s="521"/>
    </row>
    <row r="753" spans="1:7" hidden="1" x14ac:dyDescent="0.15">
      <c r="A753" s="522" t="s">
        <v>0</v>
      </c>
      <c r="B753" s="523"/>
      <c r="C753" s="523"/>
      <c r="D753" s="523"/>
      <c r="E753" s="523"/>
      <c r="F753" s="523"/>
      <c r="G753" s="524"/>
    </row>
    <row r="754" spans="1:7" hidden="1" x14ac:dyDescent="0.15">
      <c r="A754" s="381" t="s">
        <v>2</v>
      </c>
      <c r="B754" s="382" t="s">
        <v>2</v>
      </c>
      <c r="C754" s="368">
        <v>2000</v>
      </c>
      <c r="D754" s="368">
        <v>3500</v>
      </c>
      <c r="E754" s="380">
        <v>5000</v>
      </c>
      <c r="F754" s="384"/>
      <c r="G754" s="385"/>
    </row>
    <row r="755" spans="1:7" ht="14" hidden="1" x14ac:dyDescent="0.15">
      <c r="A755" s="381">
        <v>18</v>
      </c>
      <c r="B755" s="387"/>
      <c r="C755" s="386">
        <f>+C155*$K$3</f>
        <v>1694.0000000000002</v>
      </c>
      <c r="D755" s="386">
        <f t="shared" ref="D755:G755" si="40">+D155*$K$3</f>
        <v>1536.9750000000001</v>
      </c>
      <c r="E755" s="386">
        <f t="shared" si="40"/>
        <v>1118.7</v>
      </c>
      <c r="F755" s="386">
        <f t="shared" si="40"/>
        <v>798.05000000000007</v>
      </c>
      <c r="G755" s="386">
        <f t="shared" si="40"/>
        <v>625.90000000000009</v>
      </c>
    </row>
    <row r="756" spans="1:7" ht="14" hidden="1" x14ac:dyDescent="0.15">
      <c r="A756" s="381">
        <v>19</v>
      </c>
      <c r="B756" s="387"/>
      <c r="C756" s="386">
        <f t="shared" ref="C756:G771" si="41">+C156*$K$3</f>
        <v>1694.0000000000002</v>
      </c>
      <c r="D756" s="386">
        <f t="shared" si="41"/>
        <v>1536.9750000000001</v>
      </c>
      <c r="E756" s="386">
        <f t="shared" si="41"/>
        <v>1118.7</v>
      </c>
      <c r="F756" s="386">
        <f t="shared" si="41"/>
        <v>798.05000000000007</v>
      </c>
      <c r="G756" s="386">
        <f t="shared" si="41"/>
        <v>625.90000000000009</v>
      </c>
    </row>
    <row r="757" spans="1:7" ht="14" hidden="1" x14ac:dyDescent="0.15">
      <c r="A757" s="381">
        <v>20</v>
      </c>
      <c r="B757" s="387"/>
      <c r="C757" s="386">
        <f t="shared" si="41"/>
        <v>1694.0000000000002</v>
      </c>
      <c r="D757" s="386">
        <f t="shared" si="41"/>
        <v>1536.9750000000001</v>
      </c>
      <c r="E757" s="386">
        <f t="shared" si="41"/>
        <v>1118.7</v>
      </c>
      <c r="F757" s="386">
        <f t="shared" si="41"/>
        <v>798.05000000000007</v>
      </c>
      <c r="G757" s="386">
        <f t="shared" si="41"/>
        <v>625.90000000000009</v>
      </c>
    </row>
    <row r="758" spans="1:7" ht="14" hidden="1" x14ac:dyDescent="0.15">
      <c r="A758" s="381">
        <v>21</v>
      </c>
      <c r="B758" s="387"/>
      <c r="C758" s="386">
        <f t="shared" si="41"/>
        <v>1694.0000000000002</v>
      </c>
      <c r="D758" s="386">
        <f t="shared" si="41"/>
        <v>1536.9750000000001</v>
      </c>
      <c r="E758" s="386">
        <f t="shared" si="41"/>
        <v>1118.7</v>
      </c>
      <c r="F758" s="386">
        <f t="shared" si="41"/>
        <v>798.05000000000007</v>
      </c>
      <c r="G758" s="386">
        <f t="shared" si="41"/>
        <v>625.90000000000009</v>
      </c>
    </row>
    <row r="759" spans="1:7" ht="14" hidden="1" x14ac:dyDescent="0.15">
      <c r="A759" s="381">
        <v>22</v>
      </c>
      <c r="B759" s="387"/>
      <c r="C759" s="386">
        <f t="shared" si="41"/>
        <v>1694.0000000000002</v>
      </c>
      <c r="D759" s="386">
        <f t="shared" si="41"/>
        <v>1536.9750000000001</v>
      </c>
      <c r="E759" s="386">
        <f t="shared" si="41"/>
        <v>1118.7</v>
      </c>
      <c r="F759" s="386">
        <f t="shared" si="41"/>
        <v>798.05000000000007</v>
      </c>
      <c r="G759" s="386">
        <f t="shared" si="41"/>
        <v>625.90000000000009</v>
      </c>
    </row>
    <row r="760" spans="1:7" ht="14" hidden="1" x14ac:dyDescent="0.15">
      <c r="A760" s="381">
        <v>23</v>
      </c>
      <c r="B760" s="387"/>
      <c r="C760" s="386">
        <f t="shared" si="41"/>
        <v>1694.0000000000002</v>
      </c>
      <c r="D760" s="386">
        <f t="shared" si="41"/>
        <v>1536.9750000000001</v>
      </c>
      <c r="E760" s="386">
        <f t="shared" si="41"/>
        <v>1118.7</v>
      </c>
      <c r="F760" s="386">
        <f t="shared" si="41"/>
        <v>798.05000000000007</v>
      </c>
      <c r="G760" s="386">
        <f t="shared" si="41"/>
        <v>625.90000000000009</v>
      </c>
    </row>
    <row r="761" spans="1:7" ht="14" hidden="1" x14ac:dyDescent="0.15">
      <c r="A761" s="381">
        <v>24</v>
      </c>
      <c r="B761" s="387"/>
      <c r="C761" s="386">
        <f t="shared" si="41"/>
        <v>1694.0000000000002</v>
      </c>
      <c r="D761" s="386">
        <f t="shared" si="41"/>
        <v>1536.9750000000001</v>
      </c>
      <c r="E761" s="386">
        <f t="shared" si="41"/>
        <v>1118.7</v>
      </c>
      <c r="F761" s="386">
        <f t="shared" si="41"/>
        <v>798.05000000000007</v>
      </c>
      <c r="G761" s="386">
        <f t="shared" si="41"/>
        <v>625.90000000000009</v>
      </c>
    </row>
    <row r="762" spans="1:7" ht="14" hidden="1" x14ac:dyDescent="0.15">
      <c r="A762" s="381">
        <v>25</v>
      </c>
      <c r="B762" s="387"/>
      <c r="C762" s="386">
        <f t="shared" si="41"/>
        <v>1810.0500000000002</v>
      </c>
      <c r="D762" s="386">
        <f t="shared" si="41"/>
        <v>1642.3000000000002</v>
      </c>
      <c r="E762" s="386">
        <f t="shared" si="41"/>
        <v>1182.7750000000001</v>
      </c>
      <c r="F762" s="386">
        <f t="shared" si="41"/>
        <v>843.42500000000007</v>
      </c>
      <c r="G762" s="386">
        <f t="shared" si="41"/>
        <v>661.65000000000009</v>
      </c>
    </row>
    <row r="763" spans="1:7" ht="14" hidden="1" x14ac:dyDescent="0.15">
      <c r="A763" s="381">
        <v>26</v>
      </c>
      <c r="B763" s="387"/>
      <c r="C763" s="386">
        <f t="shared" si="41"/>
        <v>1810.0500000000002</v>
      </c>
      <c r="D763" s="386">
        <f t="shared" si="41"/>
        <v>1642.3000000000002</v>
      </c>
      <c r="E763" s="386">
        <f t="shared" si="41"/>
        <v>1182.7750000000001</v>
      </c>
      <c r="F763" s="386">
        <f t="shared" si="41"/>
        <v>843.42500000000007</v>
      </c>
      <c r="G763" s="386">
        <f t="shared" si="41"/>
        <v>661.65000000000009</v>
      </c>
    </row>
    <row r="764" spans="1:7" ht="14" hidden="1" x14ac:dyDescent="0.15">
      <c r="A764" s="381">
        <v>27</v>
      </c>
      <c r="B764" s="387"/>
      <c r="C764" s="386">
        <f t="shared" si="41"/>
        <v>1810.0500000000002</v>
      </c>
      <c r="D764" s="386">
        <f t="shared" si="41"/>
        <v>1642.3000000000002</v>
      </c>
      <c r="E764" s="386">
        <f t="shared" si="41"/>
        <v>1182.7750000000001</v>
      </c>
      <c r="F764" s="386">
        <f t="shared" si="41"/>
        <v>843.42500000000007</v>
      </c>
      <c r="G764" s="386">
        <f t="shared" si="41"/>
        <v>661.65000000000009</v>
      </c>
    </row>
    <row r="765" spans="1:7" ht="14" hidden="1" x14ac:dyDescent="0.15">
      <c r="A765" s="381">
        <v>28</v>
      </c>
      <c r="B765" s="387"/>
      <c r="C765" s="386">
        <f t="shared" si="41"/>
        <v>1810.0500000000002</v>
      </c>
      <c r="D765" s="386">
        <f t="shared" si="41"/>
        <v>1642.3000000000002</v>
      </c>
      <c r="E765" s="386">
        <f t="shared" si="41"/>
        <v>1182.7750000000001</v>
      </c>
      <c r="F765" s="386">
        <f t="shared" si="41"/>
        <v>843.42500000000007</v>
      </c>
      <c r="G765" s="386">
        <f t="shared" si="41"/>
        <v>661.65000000000009</v>
      </c>
    </row>
    <row r="766" spans="1:7" ht="14" hidden="1" x14ac:dyDescent="0.15">
      <c r="A766" s="381">
        <v>29</v>
      </c>
      <c r="B766" s="387"/>
      <c r="C766" s="386">
        <f t="shared" si="41"/>
        <v>1810.0500000000002</v>
      </c>
      <c r="D766" s="386">
        <f t="shared" si="41"/>
        <v>1642.3000000000002</v>
      </c>
      <c r="E766" s="386">
        <f t="shared" si="41"/>
        <v>1182.7750000000001</v>
      </c>
      <c r="F766" s="386">
        <f t="shared" si="41"/>
        <v>843.42500000000007</v>
      </c>
      <c r="G766" s="386">
        <f t="shared" si="41"/>
        <v>661.65000000000009</v>
      </c>
    </row>
    <row r="767" spans="1:7" ht="14" hidden="1" x14ac:dyDescent="0.15">
      <c r="A767" s="381">
        <v>30</v>
      </c>
      <c r="B767" s="387"/>
      <c r="C767" s="386">
        <f t="shared" si="41"/>
        <v>2013.0000000000002</v>
      </c>
      <c r="D767" s="386">
        <f t="shared" si="41"/>
        <v>1826.5500000000002</v>
      </c>
      <c r="E767" s="386">
        <f t="shared" si="41"/>
        <v>1298.2750000000001</v>
      </c>
      <c r="F767" s="386">
        <f t="shared" si="41"/>
        <v>925.65000000000009</v>
      </c>
      <c r="G767" s="386">
        <f t="shared" si="41"/>
        <v>726.00000000000011</v>
      </c>
    </row>
    <row r="768" spans="1:7" ht="14" hidden="1" x14ac:dyDescent="0.15">
      <c r="A768" s="381">
        <v>31</v>
      </c>
      <c r="B768" s="387"/>
      <c r="C768" s="386">
        <f t="shared" si="41"/>
        <v>2013.0000000000002</v>
      </c>
      <c r="D768" s="386">
        <f t="shared" si="41"/>
        <v>1826.5500000000002</v>
      </c>
      <c r="E768" s="386">
        <f t="shared" si="41"/>
        <v>1298.2750000000001</v>
      </c>
      <c r="F768" s="386">
        <f t="shared" si="41"/>
        <v>925.65000000000009</v>
      </c>
      <c r="G768" s="386">
        <f t="shared" si="41"/>
        <v>726.00000000000011</v>
      </c>
    </row>
    <row r="769" spans="1:7" ht="14" hidden="1" x14ac:dyDescent="0.15">
      <c r="A769" s="381">
        <v>32</v>
      </c>
      <c r="B769" s="387"/>
      <c r="C769" s="386">
        <f t="shared" si="41"/>
        <v>2013.0000000000002</v>
      </c>
      <c r="D769" s="386">
        <f t="shared" si="41"/>
        <v>1826.5500000000002</v>
      </c>
      <c r="E769" s="386">
        <f t="shared" si="41"/>
        <v>1298.2750000000001</v>
      </c>
      <c r="F769" s="386">
        <f t="shared" si="41"/>
        <v>925.65000000000009</v>
      </c>
      <c r="G769" s="386">
        <f t="shared" si="41"/>
        <v>726.00000000000011</v>
      </c>
    </row>
    <row r="770" spans="1:7" ht="14" hidden="1" x14ac:dyDescent="0.15">
      <c r="A770" s="381">
        <v>33</v>
      </c>
      <c r="B770" s="387"/>
      <c r="C770" s="386">
        <f t="shared" si="41"/>
        <v>2013.0000000000002</v>
      </c>
      <c r="D770" s="386">
        <f t="shared" si="41"/>
        <v>1826.5500000000002</v>
      </c>
      <c r="E770" s="386">
        <f t="shared" si="41"/>
        <v>1298.2750000000001</v>
      </c>
      <c r="F770" s="386">
        <f t="shared" si="41"/>
        <v>925.65000000000009</v>
      </c>
      <c r="G770" s="386">
        <f t="shared" si="41"/>
        <v>726.00000000000011</v>
      </c>
    </row>
    <row r="771" spans="1:7" ht="14" hidden="1" x14ac:dyDescent="0.15">
      <c r="A771" s="381">
        <v>34</v>
      </c>
      <c r="B771" s="387"/>
      <c r="C771" s="386">
        <f t="shared" si="41"/>
        <v>2013.0000000000002</v>
      </c>
      <c r="D771" s="386">
        <f t="shared" si="41"/>
        <v>1826.5500000000002</v>
      </c>
      <c r="E771" s="386">
        <f t="shared" si="41"/>
        <v>1298.2750000000001</v>
      </c>
      <c r="F771" s="386">
        <f t="shared" si="41"/>
        <v>925.65000000000009</v>
      </c>
      <c r="G771" s="386">
        <f t="shared" si="41"/>
        <v>726.00000000000011</v>
      </c>
    </row>
    <row r="772" spans="1:7" ht="14" hidden="1" x14ac:dyDescent="0.15">
      <c r="A772" s="381">
        <v>35</v>
      </c>
      <c r="B772" s="387"/>
      <c r="C772" s="386">
        <f t="shared" ref="C772:G787" si="42">+C172*$K$3</f>
        <v>2246.75</v>
      </c>
      <c r="D772" s="386">
        <f t="shared" si="42"/>
        <v>2039.4</v>
      </c>
      <c r="E772" s="386">
        <f t="shared" si="42"/>
        <v>1434.6750000000002</v>
      </c>
      <c r="F772" s="386">
        <f t="shared" si="42"/>
        <v>1023.2750000000001</v>
      </c>
      <c r="G772" s="386">
        <f t="shared" si="42"/>
        <v>802.72500000000002</v>
      </c>
    </row>
    <row r="773" spans="1:7" ht="14" hidden="1" x14ac:dyDescent="0.15">
      <c r="A773" s="381">
        <v>36</v>
      </c>
      <c r="B773" s="387"/>
      <c r="C773" s="386">
        <f t="shared" si="42"/>
        <v>2246.75</v>
      </c>
      <c r="D773" s="386">
        <f t="shared" si="42"/>
        <v>2039.4</v>
      </c>
      <c r="E773" s="386">
        <f t="shared" si="42"/>
        <v>1434.6750000000002</v>
      </c>
      <c r="F773" s="386">
        <f t="shared" si="42"/>
        <v>1023.2750000000001</v>
      </c>
      <c r="G773" s="386">
        <f t="shared" si="42"/>
        <v>802.72500000000002</v>
      </c>
    </row>
    <row r="774" spans="1:7" ht="14" hidden="1" x14ac:dyDescent="0.15">
      <c r="A774" s="381">
        <v>37</v>
      </c>
      <c r="B774" s="387"/>
      <c r="C774" s="386">
        <f t="shared" si="42"/>
        <v>2246.75</v>
      </c>
      <c r="D774" s="386">
        <f t="shared" si="42"/>
        <v>2039.4</v>
      </c>
      <c r="E774" s="386">
        <f t="shared" si="42"/>
        <v>1434.6750000000002</v>
      </c>
      <c r="F774" s="386">
        <f t="shared" si="42"/>
        <v>1023.2750000000001</v>
      </c>
      <c r="G774" s="386">
        <f t="shared" si="42"/>
        <v>802.72500000000002</v>
      </c>
    </row>
    <row r="775" spans="1:7" ht="14" hidden="1" x14ac:dyDescent="0.15">
      <c r="A775" s="381">
        <v>38</v>
      </c>
      <c r="B775" s="387"/>
      <c r="C775" s="386">
        <f t="shared" si="42"/>
        <v>2246.75</v>
      </c>
      <c r="D775" s="386">
        <f t="shared" si="42"/>
        <v>2039.4</v>
      </c>
      <c r="E775" s="386">
        <f t="shared" si="42"/>
        <v>1434.6750000000002</v>
      </c>
      <c r="F775" s="386">
        <f t="shared" si="42"/>
        <v>1023.2750000000001</v>
      </c>
      <c r="G775" s="386">
        <f t="shared" si="42"/>
        <v>802.72500000000002</v>
      </c>
    </row>
    <row r="776" spans="1:7" ht="14" hidden="1" x14ac:dyDescent="0.15">
      <c r="A776" s="381">
        <v>39</v>
      </c>
      <c r="B776" s="387"/>
      <c r="C776" s="386">
        <f t="shared" si="42"/>
        <v>2246.75</v>
      </c>
      <c r="D776" s="386">
        <f t="shared" si="42"/>
        <v>2039.4</v>
      </c>
      <c r="E776" s="386">
        <f t="shared" si="42"/>
        <v>1434.6750000000002</v>
      </c>
      <c r="F776" s="386">
        <f t="shared" si="42"/>
        <v>1023.2750000000001</v>
      </c>
      <c r="G776" s="386">
        <f t="shared" si="42"/>
        <v>802.72500000000002</v>
      </c>
    </row>
    <row r="777" spans="1:7" ht="14" hidden="1" x14ac:dyDescent="0.15">
      <c r="A777" s="381">
        <v>40</v>
      </c>
      <c r="B777" s="387"/>
      <c r="C777" s="386">
        <f t="shared" si="42"/>
        <v>2517.0750000000003</v>
      </c>
      <c r="D777" s="386">
        <f t="shared" si="42"/>
        <v>2283.875</v>
      </c>
      <c r="E777" s="386">
        <f t="shared" si="42"/>
        <v>1595.2750000000001</v>
      </c>
      <c r="F777" s="386">
        <f t="shared" si="42"/>
        <v>1137.125</v>
      </c>
      <c r="G777" s="386">
        <f t="shared" si="42"/>
        <v>892.1</v>
      </c>
    </row>
    <row r="778" spans="1:7" ht="14" hidden="1" x14ac:dyDescent="0.15">
      <c r="A778" s="381">
        <v>41</v>
      </c>
      <c r="B778" s="387"/>
      <c r="C778" s="386">
        <f t="shared" si="42"/>
        <v>2517.0750000000003</v>
      </c>
      <c r="D778" s="386">
        <f t="shared" si="42"/>
        <v>2283.875</v>
      </c>
      <c r="E778" s="386">
        <f t="shared" si="42"/>
        <v>1595.2750000000001</v>
      </c>
      <c r="F778" s="386">
        <f t="shared" si="42"/>
        <v>1137.125</v>
      </c>
      <c r="G778" s="386">
        <f t="shared" si="42"/>
        <v>892.1</v>
      </c>
    </row>
    <row r="779" spans="1:7" ht="14" hidden="1" x14ac:dyDescent="0.15">
      <c r="A779" s="381">
        <v>42</v>
      </c>
      <c r="B779" s="387"/>
      <c r="C779" s="386">
        <f t="shared" si="42"/>
        <v>2517.0750000000003</v>
      </c>
      <c r="D779" s="386">
        <f t="shared" si="42"/>
        <v>2283.875</v>
      </c>
      <c r="E779" s="386">
        <f t="shared" si="42"/>
        <v>1595.2750000000001</v>
      </c>
      <c r="F779" s="386">
        <f t="shared" si="42"/>
        <v>1137.125</v>
      </c>
      <c r="G779" s="386">
        <f t="shared" si="42"/>
        <v>892.1</v>
      </c>
    </row>
    <row r="780" spans="1:7" ht="14" hidden="1" x14ac:dyDescent="0.15">
      <c r="A780" s="381">
        <v>43</v>
      </c>
      <c r="B780" s="387"/>
      <c r="C780" s="386">
        <f t="shared" si="42"/>
        <v>2517.0750000000003</v>
      </c>
      <c r="D780" s="386">
        <f t="shared" si="42"/>
        <v>2283.875</v>
      </c>
      <c r="E780" s="386">
        <f t="shared" si="42"/>
        <v>1595.2750000000001</v>
      </c>
      <c r="F780" s="386">
        <f t="shared" si="42"/>
        <v>1137.125</v>
      </c>
      <c r="G780" s="386">
        <f t="shared" si="42"/>
        <v>892.1</v>
      </c>
    </row>
    <row r="781" spans="1:7" ht="14" hidden="1" x14ac:dyDescent="0.15">
      <c r="A781" s="381">
        <v>44</v>
      </c>
      <c r="B781" s="387"/>
      <c r="C781" s="386">
        <f t="shared" si="42"/>
        <v>2517.0750000000003</v>
      </c>
      <c r="D781" s="386">
        <f t="shared" si="42"/>
        <v>2283.875</v>
      </c>
      <c r="E781" s="386">
        <f t="shared" si="42"/>
        <v>1595.2750000000001</v>
      </c>
      <c r="F781" s="386">
        <f t="shared" si="42"/>
        <v>1137.125</v>
      </c>
      <c r="G781" s="386">
        <f t="shared" si="42"/>
        <v>892.1</v>
      </c>
    </row>
    <row r="782" spans="1:7" ht="14" hidden="1" x14ac:dyDescent="0.15">
      <c r="A782" s="381">
        <v>45</v>
      </c>
      <c r="B782" s="387"/>
      <c r="C782" s="386">
        <f t="shared" si="42"/>
        <v>2816.55</v>
      </c>
      <c r="D782" s="386">
        <f t="shared" si="42"/>
        <v>2556.4</v>
      </c>
      <c r="E782" s="386">
        <f t="shared" si="42"/>
        <v>1775.4</v>
      </c>
      <c r="F782" s="386">
        <f t="shared" si="42"/>
        <v>1265.5500000000002</v>
      </c>
      <c r="G782" s="386">
        <f t="shared" si="42"/>
        <v>992.75000000000011</v>
      </c>
    </row>
    <row r="783" spans="1:7" ht="14" hidden="1" x14ac:dyDescent="0.15">
      <c r="A783" s="381">
        <v>46</v>
      </c>
      <c r="B783" s="387"/>
      <c r="C783" s="386">
        <f t="shared" si="42"/>
        <v>2816.55</v>
      </c>
      <c r="D783" s="386">
        <f t="shared" si="42"/>
        <v>2556.4</v>
      </c>
      <c r="E783" s="386">
        <f t="shared" si="42"/>
        <v>1775.4</v>
      </c>
      <c r="F783" s="386">
        <f t="shared" si="42"/>
        <v>1265.5500000000002</v>
      </c>
      <c r="G783" s="386">
        <f t="shared" si="42"/>
        <v>992.75000000000011</v>
      </c>
    </row>
    <row r="784" spans="1:7" ht="14" hidden="1" x14ac:dyDescent="0.15">
      <c r="A784" s="381">
        <v>47</v>
      </c>
      <c r="B784" s="387"/>
      <c r="C784" s="386">
        <f t="shared" si="42"/>
        <v>2816.55</v>
      </c>
      <c r="D784" s="386">
        <f t="shared" si="42"/>
        <v>2556.4</v>
      </c>
      <c r="E784" s="386">
        <f t="shared" si="42"/>
        <v>1775.4</v>
      </c>
      <c r="F784" s="386">
        <f t="shared" si="42"/>
        <v>1265.5500000000002</v>
      </c>
      <c r="G784" s="386">
        <f t="shared" si="42"/>
        <v>992.75000000000011</v>
      </c>
    </row>
    <row r="785" spans="1:7" ht="14" hidden="1" x14ac:dyDescent="0.15">
      <c r="A785" s="381">
        <v>48</v>
      </c>
      <c r="B785" s="387"/>
      <c r="C785" s="386">
        <f t="shared" si="42"/>
        <v>2816.55</v>
      </c>
      <c r="D785" s="386">
        <f t="shared" si="42"/>
        <v>2556.4</v>
      </c>
      <c r="E785" s="386">
        <f t="shared" si="42"/>
        <v>1775.4</v>
      </c>
      <c r="F785" s="386">
        <f t="shared" si="42"/>
        <v>1265.5500000000002</v>
      </c>
      <c r="G785" s="386">
        <f t="shared" si="42"/>
        <v>992.75000000000011</v>
      </c>
    </row>
    <row r="786" spans="1:7" ht="14" hidden="1" x14ac:dyDescent="0.15">
      <c r="A786" s="381">
        <v>49</v>
      </c>
      <c r="B786" s="387"/>
      <c r="C786" s="386">
        <f t="shared" si="42"/>
        <v>2816.55</v>
      </c>
      <c r="D786" s="386">
        <f t="shared" si="42"/>
        <v>2556.4</v>
      </c>
      <c r="E786" s="386">
        <f t="shared" si="42"/>
        <v>1775.4</v>
      </c>
      <c r="F786" s="386">
        <f t="shared" si="42"/>
        <v>1265.5500000000002</v>
      </c>
      <c r="G786" s="386">
        <f t="shared" si="42"/>
        <v>992.75000000000011</v>
      </c>
    </row>
    <row r="787" spans="1:7" ht="14" hidden="1" x14ac:dyDescent="0.15">
      <c r="A787" s="381">
        <v>50</v>
      </c>
      <c r="B787" s="387"/>
      <c r="C787" s="386">
        <f t="shared" si="42"/>
        <v>3154.2500000000005</v>
      </c>
      <c r="D787" s="386">
        <f t="shared" si="42"/>
        <v>2863.5750000000003</v>
      </c>
      <c r="E787" s="386">
        <f t="shared" si="42"/>
        <v>1980.5500000000002</v>
      </c>
      <c r="F787" s="386">
        <f t="shared" si="42"/>
        <v>1411.8500000000001</v>
      </c>
      <c r="G787" s="386">
        <f t="shared" si="42"/>
        <v>1107.7</v>
      </c>
    </row>
    <row r="788" spans="1:7" ht="14" hidden="1" x14ac:dyDescent="0.15">
      <c r="A788" s="381">
        <v>51</v>
      </c>
      <c r="B788" s="387"/>
      <c r="C788" s="386">
        <f t="shared" ref="C788:G803" si="43">+C188*$K$3</f>
        <v>3154.2500000000005</v>
      </c>
      <c r="D788" s="386">
        <f t="shared" si="43"/>
        <v>2863.5750000000003</v>
      </c>
      <c r="E788" s="386">
        <f t="shared" si="43"/>
        <v>1980.5500000000002</v>
      </c>
      <c r="F788" s="386">
        <f t="shared" si="43"/>
        <v>1411.8500000000001</v>
      </c>
      <c r="G788" s="386">
        <f t="shared" si="43"/>
        <v>1107.7</v>
      </c>
    </row>
    <row r="789" spans="1:7" ht="14" hidden="1" x14ac:dyDescent="0.15">
      <c r="A789" s="381">
        <v>52</v>
      </c>
      <c r="B789" s="387"/>
      <c r="C789" s="386">
        <f t="shared" si="43"/>
        <v>3154.2500000000005</v>
      </c>
      <c r="D789" s="386">
        <f t="shared" si="43"/>
        <v>2863.5750000000003</v>
      </c>
      <c r="E789" s="386">
        <f t="shared" si="43"/>
        <v>1980.5500000000002</v>
      </c>
      <c r="F789" s="386">
        <f t="shared" si="43"/>
        <v>1411.8500000000001</v>
      </c>
      <c r="G789" s="386">
        <f t="shared" si="43"/>
        <v>1107.7</v>
      </c>
    </row>
    <row r="790" spans="1:7" ht="14" hidden="1" x14ac:dyDescent="0.15">
      <c r="A790" s="381">
        <v>53</v>
      </c>
      <c r="B790" s="387"/>
      <c r="C790" s="386">
        <f t="shared" si="43"/>
        <v>3154.2500000000005</v>
      </c>
      <c r="D790" s="386">
        <f t="shared" si="43"/>
        <v>2863.5750000000003</v>
      </c>
      <c r="E790" s="386">
        <f t="shared" si="43"/>
        <v>1980.5500000000002</v>
      </c>
      <c r="F790" s="386">
        <f t="shared" si="43"/>
        <v>1411.8500000000001</v>
      </c>
      <c r="G790" s="386">
        <f t="shared" si="43"/>
        <v>1107.7</v>
      </c>
    </row>
    <row r="791" spans="1:7" ht="14" hidden="1" x14ac:dyDescent="0.15">
      <c r="A791" s="381">
        <v>54</v>
      </c>
      <c r="B791" s="387"/>
      <c r="C791" s="386">
        <f t="shared" si="43"/>
        <v>3154.2500000000005</v>
      </c>
      <c r="D791" s="386">
        <f t="shared" si="43"/>
        <v>2863.5750000000003</v>
      </c>
      <c r="E791" s="386">
        <f t="shared" si="43"/>
        <v>1980.5500000000002</v>
      </c>
      <c r="F791" s="386">
        <f t="shared" si="43"/>
        <v>1411.8500000000001</v>
      </c>
      <c r="G791" s="386">
        <f t="shared" si="43"/>
        <v>1107.7</v>
      </c>
    </row>
    <row r="792" spans="1:7" ht="14" hidden="1" x14ac:dyDescent="0.15">
      <c r="A792" s="381">
        <v>55</v>
      </c>
      <c r="B792" s="387"/>
      <c r="C792" s="386">
        <f t="shared" si="43"/>
        <v>3527.4250000000002</v>
      </c>
      <c r="D792" s="386">
        <f t="shared" si="43"/>
        <v>3200.1750000000002</v>
      </c>
      <c r="E792" s="386">
        <f t="shared" si="43"/>
        <v>2208.5250000000001</v>
      </c>
      <c r="F792" s="386">
        <f t="shared" si="43"/>
        <v>1573.825</v>
      </c>
      <c r="G792" s="386">
        <f t="shared" si="43"/>
        <v>1235.0250000000001</v>
      </c>
    </row>
    <row r="793" spans="1:7" ht="14" hidden="1" x14ac:dyDescent="0.15">
      <c r="A793" s="381">
        <v>56</v>
      </c>
      <c r="B793" s="387"/>
      <c r="C793" s="386">
        <f t="shared" si="43"/>
        <v>3527.4250000000002</v>
      </c>
      <c r="D793" s="386">
        <f t="shared" si="43"/>
        <v>3200.1750000000002</v>
      </c>
      <c r="E793" s="386">
        <f t="shared" si="43"/>
        <v>2208.5250000000001</v>
      </c>
      <c r="F793" s="386">
        <f t="shared" si="43"/>
        <v>1573.825</v>
      </c>
      <c r="G793" s="386">
        <f t="shared" si="43"/>
        <v>1235.0250000000001</v>
      </c>
    </row>
    <row r="794" spans="1:7" ht="14" hidden="1" x14ac:dyDescent="0.15">
      <c r="A794" s="381">
        <v>57</v>
      </c>
      <c r="B794" s="387"/>
      <c r="C794" s="386">
        <f t="shared" si="43"/>
        <v>3527.4250000000002</v>
      </c>
      <c r="D794" s="386">
        <f t="shared" si="43"/>
        <v>3200.1750000000002</v>
      </c>
      <c r="E794" s="386">
        <f t="shared" si="43"/>
        <v>2208.5250000000001</v>
      </c>
      <c r="F794" s="386">
        <f t="shared" si="43"/>
        <v>1573.825</v>
      </c>
      <c r="G794" s="386">
        <f t="shared" si="43"/>
        <v>1235.0250000000001</v>
      </c>
    </row>
    <row r="795" spans="1:7" ht="14" hidden="1" x14ac:dyDescent="0.15">
      <c r="A795" s="381">
        <v>58</v>
      </c>
      <c r="B795" s="387"/>
      <c r="C795" s="386">
        <f t="shared" si="43"/>
        <v>3527.4250000000002</v>
      </c>
      <c r="D795" s="386">
        <f t="shared" si="43"/>
        <v>3200.1750000000002</v>
      </c>
      <c r="E795" s="386">
        <f t="shared" si="43"/>
        <v>2208.5250000000001</v>
      </c>
      <c r="F795" s="386">
        <f t="shared" si="43"/>
        <v>1573.825</v>
      </c>
      <c r="G795" s="386">
        <f t="shared" si="43"/>
        <v>1235.0250000000001</v>
      </c>
    </row>
    <row r="796" spans="1:7" ht="14" hidden="1" x14ac:dyDescent="0.15">
      <c r="A796" s="381">
        <v>59</v>
      </c>
      <c r="B796" s="387"/>
      <c r="C796" s="386">
        <f t="shared" si="43"/>
        <v>3527.4250000000002</v>
      </c>
      <c r="D796" s="386">
        <f t="shared" si="43"/>
        <v>3200.1750000000002</v>
      </c>
      <c r="E796" s="386">
        <f t="shared" si="43"/>
        <v>2208.5250000000001</v>
      </c>
      <c r="F796" s="386">
        <f t="shared" si="43"/>
        <v>1573.825</v>
      </c>
      <c r="G796" s="386">
        <f t="shared" si="43"/>
        <v>1235.0250000000001</v>
      </c>
    </row>
    <row r="797" spans="1:7" ht="14" hidden="1" x14ac:dyDescent="0.15">
      <c r="A797" s="381">
        <v>60</v>
      </c>
      <c r="B797" s="387"/>
      <c r="C797" s="386">
        <f t="shared" si="43"/>
        <v>3774.1000000000004</v>
      </c>
      <c r="D797" s="386">
        <f t="shared" si="43"/>
        <v>3425.4</v>
      </c>
      <c r="E797" s="386">
        <f t="shared" si="43"/>
        <v>2360.875</v>
      </c>
      <c r="F797" s="386">
        <f t="shared" si="43"/>
        <v>1683.0000000000002</v>
      </c>
      <c r="G797" s="386">
        <f t="shared" si="43"/>
        <v>1320.2750000000001</v>
      </c>
    </row>
    <row r="798" spans="1:7" ht="14" hidden="1" x14ac:dyDescent="0.15">
      <c r="A798" s="381">
        <v>61</v>
      </c>
      <c r="B798" s="387"/>
      <c r="C798" s="386">
        <f t="shared" si="43"/>
        <v>4205.5750000000007</v>
      </c>
      <c r="D798" s="386">
        <f t="shared" si="43"/>
        <v>3817.2750000000001</v>
      </c>
      <c r="E798" s="386">
        <f t="shared" si="43"/>
        <v>2627.625</v>
      </c>
      <c r="F798" s="386">
        <f t="shared" si="43"/>
        <v>1873.3000000000002</v>
      </c>
      <c r="G798" s="386">
        <f t="shared" si="43"/>
        <v>1469.325</v>
      </c>
    </row>
    <row r="799" spans="1:7" ht="14" hidden="1" x14ac:dyDescent="0.15">
      <c r="A799" s="381">
        <v>62</v>
      </c>
      <c r="B799" s="387"/>
      <c r="C799" s="386">
        <f t="shared" si="43"/>
        <v>4672.8</v>
      </c>
      <c r="D799" s="386">
        <f t="shared" si="43"/>
        <v>4241.05</v>
      </c>
      <c r="E799" s="386">
        <f t="shared" si="43"/>
        <v>2918.3</v>
      </c>
      <c r="F799" s="386">
        <f t="shared" si="43"/>
        <v>2079.5500000000002</v>
      </c>
      <c r="G799" s="386">
        <f t="shared" si="43"/>
        <v>1631.3000000000002</v>
      </c>
    </row>
    <row r="800" spans="1:7" ht="14" hidden="1" x14ac:dyDescent="0.15">
      <c r="A800" s="381">
        <v>63</v>
      </c>
      <c r="B800" s="387"/>
      <c r="C800" s="386">
        <f t="shared" si="43"/>
        <v>5174.6750000000002</v>
      </c>
      <c r="D800" s="386">
        <f t="shared" si="43"/>
        <v>4696.4500000000007</v>
      </c>
      <c r="E800" s="386">
        <f t="shared" si="43"/>
        <v>3232.0750000000003</v>
      </c>
      <c r="F800" s="386">
        <f t="shared" si="43"/>
        <v>2303.125</v>
      </c>
      <c r="G800" s="386">
        <f t="shared" si="43"/>
        <v>1806.7500000000002</v>
      </c>
    </row>
    <row r="801" spans="1:7" ht="14" hidden="1" x14ac:dyDescent="0.15">
      <c r="A801" s="381">
        <v>64</v>
      </c>
      <c r="B801" s="387"/>
      <c r="C801" s="386">
        <f t="shared" si="43"/>
        <v>5712.3</v>
      </c>
      <c r="D801" s="386">
        <f t="shared" si="43"/>
        <v>5184.3</v>
      </c>
      <c r="E801" s="386">
        <f t="shared" si="43"/>
        <v>3568.6750000000002</v>
      </c>
      <c r="F801" s="386">
        <f t="shared" si="43"/>
        <v>2542.9250000000002</v>
      </c>
      <c r="G801" s="386">
        <f t="shared" si="43"/>
        <v>1995.1250000000002</v>
      </c>
    </row>
    <row r="802" spans="1:7" ht="14" hidden="1" x14ac:dyDescent="0.15">
      <c r="A802" s="381">
        <v>65</v>
      </c>
      <c r="B802" s="387"/>
      <c r="C802" s="386">
        <f t="shared" si="43"/>
        <v>6284.3</v>
      </c>
      <c r="D802" s="386">
        <f t="shared" si="43"/>
        <v>5703.2250000000004</v>
      </c>
      <c r="E802" s="386">
        <f t="shared" si="43"/>
        <v>3929.2000000000003</v>
      </c>
      <c r="F802" s="386">
        <f t="shared" si="43"/>
        <v>2800.05</v>
      </c>
      <c r="G802" s="386">
        <f t="shared" si="43"/>
        <v>2197.25</v>
      </c>
    </row>
    <row r="803" spans="1:7" ht="14" hidden="1" x14ac:dyDescent="0.15">
      <c r="A803" s="381">
        <v>66</v>
      </c>
      <c r="B803" s="387"/>
      <c r="C803" s="386">
        <f t="shared" si="43"/>
        <v>6892.05</v>
      </c>
      <c r="D803" s="386">
        <f t="shared" si="43"/>
        <v>6255.4250000000002</v>
      </c>
      <c r="E803" s="386">
        <f t="shared" si="43"/>
        <v>4312</v>
      </c>
      <c r="F803" s="386">
        <f t="shared" si="43"/>
        <v>3073.4</v>
      </c>
      <c r="G803" s="386">
        <f t="shared" si="43"/>
        <v>2411.4750000000004</v>
      </c>
    </row>
    <row r="804" spans="1:7" ht="14" hidden="1" x14ac:dyDescent="0.15">
      <c r="A804" s="381">
        <v>67</v>
      </c>
      <c r="B804" s="387"/>
      <c r="C804" s="386">
        <f t="shared" ref="C804:G819" si="44">+C204*$K$3</f>
        <v>7535.2750000000005</v>
      </c>
      <c r="D804" s="386">
        <f t="shared" si="44"/>
        <v>6838.4250000000002</v>
      </c>
      <c r="E804" s="386">
        <f t="shared" si="44"/>
        <v>4719</v>
      </c>
      <c r="F804" s="386">
        <f t="shared" si="44"/>
        <v>3362.9750000000004</v>
      </c>
      <c r="G804" s="386">
        <f t="shared" si="44"/>
        <v>2638.3500000000004</v>
      </c>
    </row>
    <row r="805" spans="1:7" ht="14" hidden="1" x14ac:dyDescent="0.15">
      <c r="A805" s="381">
        <v>68</v>
      </c>
      <c r="B805" s="387"/>
      <c r="C805" s="386">
        <f t="shared" si="44"/>
        <v>8213.7000000000007</v>
      </c>
      <c r="D805" s="386">
        <f t="shared" si="44"/>
        <v>7454.4250000000002</v>
      </c>
      <c r="E805" s="386">
        <f t="shared" si="44"/>
        <v>5149.375</v>
      </c>
      <c r="F805" s="386">
        <f t="shared" si="44"/>
        <v>3669.8750000000005</v>
      </c>
      <c r="G805" s="386">
        <f t="shared" si="44"/>
        <v>2878.9750000000004</v>
      </c>
    </row>
    <row r="806" spans="1:7" ht="14" hidden="1" x14ac:dyDescent="0.15">
      <c r="A806" s="381">
        <v>69</v>
      </c>
      <c r="B806" s="387"/>
      <c r="C806" s="386">
        <f t="shared" si="44"/>
        <v>8927.6</v>
      </c>
      <c r="D806" s="386">
        <f t="shared" si="44"/>
        <v>8101.5000000000009</v>
      </c>
      <c r="E806" s="386">
        <f t="shared" si="44"/>
        <v>5602.0250000000005</v>
      </c>
      <c r="F806" s="386">
        <f t="shared" si="44"/>
        <v>3992.1750000000002</v>
      </c>
      <c r="G806" s="386">
        <f t="shared" si="44"/>
        <v>3131.9750000000004</v>
      </c>
    </row>
    <row r="807" spans="1:7" ht="14" hidden="1" x14ac:dyDescent="0.15">
      <c r="A807" s="381">
        <v>70</v>
      </c>
      <c r="B807" s="387"/>
      <c r="C807" s="386">
        <f t="shared" si="44"/>
        <v>9675.875</v>
      </c>
      <c r="D807" s="386">
        <f t="shared" si="44"/>
        <v>8781.3000000000011</v>
      </c>
      <c r="E807" s="386">
        <f t="shared" si="44"/>
        <v>6078.8750000000009</v>
      </c>
      <c r="F807" s="386">
        <f t="shared" si="44"/>
        <v>4331.8</v>
      </c>
      <c r="G807" s="386">
        <f t="shared" si="44"/>
        <v>3398.1750000000002</v>
      </c>
    </row>
    <row r="808" spans="1:7" ht="14" hidden="1" x14ac:dyDescent="0.15">
      <c r="A808" s="381">
        <v>71</v>
      </c>
      <c r="B808" s="387"/>
      <c r="C808" s="386">
        <f t="shared" si="44"/>
        <v>10459.900000000001</v>
      </c>
      <c r="D808" s="386">
        <f t="shared" si="44"/>
        <v>9492.4500000000007</v>
      </c>
      <c r="E808" s="386">
        <f t="shared" si="44"/>
        <v>6578.55</v>
      </c>
      <c r="F808" s="386">
        <f t="shared" si="44"/>
        <v>4688.2000000000007</v>
      </c>
      <c r="G808" s="386">
        <f t="shared" si="44"/>
        <v>3678.1250000000005</v>
      </c>
    </row>
    <row r="809" spans="1:7" ht="14" hidden="1" x14ac:dyDescent="0.15">
      <c r="A809" s="381">
        <v>72</v>
      </c>
      <c r="B809" s="387"/>
      <c r="C809" s="386">
        <f t="shared" si="44"/>
        <v>11279.400000000001</v>
      </c>
      <c r="D809" s="386">
        <f t="shared" si="44"/>
        <v>10236.325000000001</v>
      </c>
      <c r="E809" s="386">
        <f t="shared" si="44"/>
        <v>7102.1500000000005</v>
      </c>
      <c r="F809" s="386">
        <f t="shared" si="44"/>
        <v>5061.375</v>
      </c>
      <c r="G809" s="386">
        <f t="shared" si="44"/>
        <v>3971.0000000000005</v>
      </c>
    </row>
    <row r="810" spans="1:7" ht="14" hidden="1" x14ac:dyDescent="0.15">
      <c r="A810" s="381">
        <v>73</v>
      </c>
      <c r="B810" s="387"/>
      <c r="C810" s="386">
        <f t="shared" si="44"/>
        <v>12133.550000000001</v>
      </c>
      <c r="D810" s="386">
        <f t="shared" si="44"/>
        <v>11011.825000000001</v>
      </c>
      <c r="E810" s="386">
        <f t="shared" si="44"/>
        <v>7648.5750000000007</v>
      </c>
      <c r="F810" s="386">
        <f t="shared" si="44"/>
        <v>5450.7750000000005</v>
      </c>
      <c r="G810" s="386">
        <f t="shared" si="44"/>
        <v>4276.25</v>
      </c>
    </row>
    <row r="811" spans="1:7" ht="14" hidden="1" x14ac:dyDescent="0.15">
      <c r="A811" s="381">
        <v>74</v>
      </c>
      <c r="B811" s="387"/>
      <c r="C811" s="386">
        <f t="shared" si="44"/>
        <v>13023.725</v>
      </c>
      <c r="D811" s="386">
        <f t="shared" si="44"/>
        <v>11819.225</v>
      </c>
      <c r="E811" s="386">
        <f t="shared" si="44"/>
        <v>8218.1</v>
      </c>
      <c r="F811" s="386">
        <f t="shared" si="44"/>
        <v>5856.6750000000002</v>
      </c>
      <c r="G811" s="386">
        <f t="shared" si="44"/>
        <v>4594.7000000000007</v>
      </c>
    </row>
    <row r="812" spans="1:7" ht="14" hidden="1" x14ac:dyDescent="0.15">
      <c r="A812" s="381">
        <v>75</v>
      </c>
      <c r="B812" s="387"/>
      <c r="C812" s="386">
        <f t="shared" si="44"/>
        <v>13948.000000000002</v>
      </c>
      <c r="D812" s="386">
        <f t="shared" si="44"/>
        <v>12657.7</v>
      </c>
      <c r="E812" s="386">
        <f t="shared" si="44"/>
        <v>8811.2750000000015</v>
      </c>
      <c r="F812" s="386">
        <f t="shared" si="44"/>
        <v>6279.35</v>
      </c>
      <c r="G812" s="386">
        <f t="shared" si="44"/>
        <v>4926.0750000000007</v>
      </c>
    </row>
    <row r="813" spans="1:7" ht="14" hidden="1" x14ac:dyDescent="0.15">
      <c r="A813" s="381">
        <v>76</v>
      </c>
      <c r="B813" s="387"/>
      <c r="C813" s="386">
        <f t="shared" si="44"/>
        <v>13948.000000000002</v>
      </c>
      <c r="D813" s="386">
        <f t="shared" si="44"/>
        <v>12657.7</v>
      </c>
      <c r="E813" s="386">
        <f t="shared" si="44"/>
        <v>8811.2750000000015</v>
      </c>
      <c r="F813" s="386">
        <f t="shared" si="44"/>
        <v>6279.35</v>
      </c>
      <c r="G813" s="386">
        <f t="shared" si="44"/>
        <v>4926.0750000000007</v>
      </c>
    </row>
    <row r="814" spans="1:7" ht="14" hidden="1" x14ac:dyDescent="0.15">
      <c r="A814" s="381">
        <v>77</v>
      </c>
      <c r="B814" s="387"/>
      <c r="C814" s="386">
        <f t="shared" si="44"/>
        <v>13948.000000000002</v>
      </c>
      <c r="D814" s="386">
        <f t="shared" si="44"/>
        <v>12657.7</v>
      </c>
      <c r="E814" s="386">
        <f t="shared" si="44"/>
        <v>8811.2750000000015</v>
      </c>
      <c r="F814" s="386">
        <f t="shared" si="44"/>
        <v>6279.35</v>
      </c>
      <c r="G814" s="386">
        <f t="shared" si="44"/>
        <v>4926.0750000000007</v>
      </c>
    </row>
    <row r="815" spans="1:7" ht="14" hidden="1" x14ac:dyDescent="0.15">
      <c r="A815" s="381">
        <v>78</v>
      </c>
      <c r="B815" s="387"/>
      <c r="C815" s="386">
        <f t="shared" si="44"/>
        <v>13948.000000000002</v>
      </c>
      <c r="D815" s="386">
        <f t="shared" si="44"/>
        <v>12657.7</v>
      </c>
      <c r="E815" s="386">
        <f t="shared" si="44"/>
        <v>8811.2750000000015</v>
      </c>
      <c r="F815" s="386">
        <f t="shared" si="44"/>
        <v>6279.35</v>
      </c>
      <c r="G815" s="386">
        <f t="shared" si="44"/>
        <v>4926.0750000000007</v>
      </c>
    </row>
    <row r="816" spans="1:7" ht="14" hidden="1" x14ac:dyDescent="0.15">
      <c r="A816" s="381">
        <v>79</v>
      </c>
      <c r="B816" s="387"/>
      <c r="C816" s="386">
        <f t="shared" si="44"/>
        <v>13948.000000000002</v>
      </c>
      <c r="D816" s="386">
        <f t="shared" si="44"/>
        <v>12657.7</v>
      </c>
      <c r="E816" s="386">
        <f t="shared" si="44"/>
        <v>8811.2750000000015</v>
      </c>
      <c r="F816" s="386">
        <f t="shared" si="44"/>
        <v>6279.35</v>
      </c>
      <c r="G816" s="386">
        <f t="shared" si="44"/>
        <v>4926.0750000000007</v>
      </c>
    </row>
    <row r="817" spans="1:7" ht="14" hidden="1" x14ac:dyDescent="0.15">
      <c r="A817" s="381">
        <v>80</v>
      </c>
      <c r="B817" s="387"/>
      <c r="C817" s="386">
        <f t="shared" si="44"/>
        <v>13948.000000000002</v>
      </c>
      <c r="D817" s="386">
        <f t="shared" si="44"/>
        <v>12657.7</v>
      </c>
      <c r="E817" s="386">
        <f t="shared" si="44"/>
        <v>8811.2750000000015</v>
      </c>
      <c r="F817" s="386">
        <f t="shared" si="44"/>
        <v>6279.35</v>
      </c>
      <c r="G817" s="386">
        <f t="shared" si="44"/>
        <v>4926.0750000000007</v>
      </c>
    </row>
    <row r="818" spans="1:7" ht="14" hidden="1" x14ac:dyDescent="0.15">
      <c r="A818" s="381">
        <v>81</v>
      </c>
      <c r="B818" s="387"/>
      <c r="C818" s="386">
        <f t="shared" si="44"/>
        <v>13948.000000000002</v>
      </c>
      <c r="D818" s="386">
        <f t="shared" si="44"/>
        <v>12657.7</v>
      </c>
      <c r="E818" s="386">
        <f t="shared" si="44"/>
        <v>8811.2750000000015</v>
      </c>
      <c r="F818" s="386">
        <f t="shared" si="44"/>
        <v>6279.35</v>
      </c>
      <c r="G818" s="386">
        <f t="shared" si="44"/>
        <v>4926.0750000000007</v>
      </c>
    </row>
    <row r="819" spans="1:7" ht="14" hidden="1" x14ac:dyDescent="0.15">
      <c r="A819" s="381">
        <v>82</v>
      </c>
      <c r="B819" s="387"/>
      <c r="C819" s="386">
        <f t="shared" si="44"/>
        <v>13948.000000000002</v>
      </c>
      <c r="D819" s="386">
        <f t="shared" si="44"/>
        <v>12657.7</v>
      </c>
      <c r="E819" s="386">
        <f t="shared" si="44"/>
        <v>8811.2750000000015</v>
      </c>
      <c r="F819" s="386">
        <f t="shared" si="44"/>
        <v>6279.35</v>
      </c>
      <c r="G819" s="386">
        <f t="shared" si="44"/>
        <v>4926.0750000000007</v>
      </c>
    </row>
    <row r="820" spans="1:7" ht="14" hidden="1" x14ac:dyDescent="0.15">
      <c r="A820" s="381">
        <v>83</v>
      </c>
      <c r="B820" s="387"/>
      <c r="C820" s="386">
        <f t="shared" ref="C820:G824" si="45">+C220*$K$3</f>
        <v>13948.000000000002</v>
      </c>
      <c r="D820" s="386">
        <f t="shared" si="45"/>
        <v>12657.7</v>
      </c>
      <c r="E820" s="386">
        <f t="shared" si="45"/>
        <v>8811.2750000000015</v>
      </c>
      <c r="F820" s="386">
        <f t="shared" si="45"/>
        <v>6279.35</v>
      </c>
      <c r="G820" s="386">
        <f t="shared" si="45"/>
        <v>4926.0750000000007</v>
      </c>
    </row>
    <row r="821" spans="1:7" ht="14" hidden="1" x14ac:dyDescent="0.15">
      <c r="A821" s="381">
        <v>84</v>
      </c>
      <c r="B821" s="387" t="s">
        <v>3</v>
      </c>
      <c r="C821" s="386">
        <f t="shared" si="45"/>
        <v>13948.000000000002</v>
      </c>
      <c r="D821" s="386">
        <f t="shared" si="45"/>
        <v>12657.7</v>
      </c>
      <c r="E821" s="386">
        <f t="shared" si="45"/>
        <v>8811.2750000000015</v>
      </c>
      <c r="F821" s="386">
        <f t="shared" si="45"/>
        <v>6279.35</v>
      </c>
      <c r="G821" s="386">
        <f t="shared" si="45"/>
        <v>4926.0750000000007</v>
      </c>
    </row>
    <row r="822" spans="1:7" ht="14" hidden="1" x14ac:dyDescent="0.15">
      <c r="A822" s="381">
        <v>1</v>
      </c>
      <c r="B822" s="387" t="s">
        <v>4</v>
      </c>
      <c r="C822" s="386">
        <f t="shared" si="45"/>
        <v>715.82500000000005</v>
      </c>
      <c r="D822" s="386">
        <f t="shared" si="45"/>
        <v>650.1</v>
      </c>
      <c r="E822" s="386">
        <f t="shared" si="45"/>
        <v>478.50000000000006</v>
      </c>
      <c r="F822" s="386">
        <f t="shared" si="45"/>
        <v>341.55</v>
      </c>
      <c r="G822" s="386">
        <f t="shared" si="45"/>
        <v>268.125</v>
      </c>
    </row>
    <row r="823" spans="1:7" ht="14" hidden="1" x14ac:dyDescent="0.15">
      <c r="A823" s="381">
        <v>2</v>
      </c>
      <c r="B823" s="387" t="s">
        <v>1</v>
      </c>
      <c r="C823" s="386">
        <f t="shared" si="45"/>
        <v>1216.6000000000001</v>
      </c>
      <c r="D823" s="386">
        <f t="shared" si="45"/>
        <v>1104.4000000000001</v>
      </c>
      <c r="E823" s="386">
        <f t="shared" si="45"/>
        <v>813.72500000000002</v>
      </c>
      <c r="F823" s="386">
        <f t="shared" si="45"/>
        <v>580.52500000000009</v>
      </c>
      <c r="G823" s="386">
        <f t="shared" si="45"/>
        <v>455.12500000000006</v>
      </c>
    </row>
    <row r="824" spans="1:7" ht="15" hidden="1" thickBot="1" x14ac:dyDescent="0.2">
      <c r="A824" s="388">
        <v>3</v>
      </c>
      <c r="B824" s="389" t="s">
        <v>5</v>
      </c>
      <c r="C824" s="386">
        <f t="shared" si="45"/>
        <v>1717.1000000000001</v>
      </c>
      <c r="D824" s="386">
        <f t="shared" si="45"/>
        <v>1558.9750000000001</v>
      </c>
      <c r="E824" s="386">
        <f t="shared" si="45"/>
        <v>1147.8500000000001</v>
      </c>
      <c r="F824" s="386">
        <f t="shared" si="45"/>
        <v>818.40000000000009</v>
      </c>
      <c r="G824" s="386">
        <f t="shared" si="45"/>
        <v>642.125</v>
      </c>
    </row>
    <row r="825" spans="1:7" ht="14" hidden="1" thickBot="1" x14ac:dyDescent="0.2">
      <c r="A825" s="23"/>
      <c r="B825" s="23"/>
      <c r="C825" s="23"/>
      <c r="D825" s="23"/>
      <c r="E825" s="23"/>
      <c r="F825" s="23"/>
      <c r="G825" s="23"/>
    </row>
    <row r="826" spans="1:7" ht="18" hidden="1" x14ac:dyDescent="0.2">
      <c r="A826" s="516" t="s">
        <v>19</v>
      </c>
      <c r="B826" s="517"/>
      <c r="C826" s="517"/>
      <c r="D826" s="517"/>
      <c r="E826" s="517"/>
      <c r="F826" s="517"/>
      <c r="G826" s="518"/>
    </row>
    <row r="827" spans="1:7" ht="18" hidden="1" x14ac:dyDescent="0.2">
      <c r="A827" s="519" t="s">
        <v>12</v>
      </c>
      <c r="B827" s="520"/>
      <c r="C827" s="520"/>
      <c r="D827" s="520"/>
      <c r="E827" s="520"/>
      <c r="F827" s="520"/>
      <c r="G827" s="521"/>
    </row>
    <row r="828" spans="1:7" hidden="1" x14ac:dyDescent="0.15">
      <c r="A828" s="522" t="s">
        <v>0</v>
      </c>
      <c r="B828" s="523"/>
      <c r="C828" s="523"/>
      <c r="D828" s="523"/>
      <c r="E828" s="523"/>
      <c r="F828" s="523"/>
      <c r="G828" s="524"/>
    </row>
    <row r="829" spans="1:7" hidden="1" x14ac:dyDescent="0.15">
      <c r="A829" s="381" t="s">
        <v>2</v>
      </c>
      <c r="B829" s="382" t="s">
        <v>2</v>
      </c>
      <c r="C829" s="368">
        <v>2000</v>
      </c>
      <c r="D829" s="368">
        <v>3500</v>
      </c>
      <c r="E829" s="380">
        <v>5000</v>
      </c>
      <c r="F829" s="384"/>
      <c r="G829" s="385"/>
    </row>
    <row r="830" spans="1:7" ht="14" hidden="1" x14ac:dyDescent="0.15">
      <c r="A830" s="381">
        <v>18</v>
      </c>
      <c r="B830" s="387"/>
      <c r="C830" s="386">
        <f>+C305*$K$3</f>
        <v>1059.8500000000001</v>
      </c>
      <c r="D830" s="386">
        <f t="shared" ref="D830:G830" si="46">+D305*$K$3</f>
        <v>1016.95</v>
      </c>
      <c r="E830" s="386">
        <f t="shared" si="46"/>
        <v>742.50000000000011</v>
      </c>
      <c r="F830" s="386">
        <f t="shared" si="46"/>
        <v>528.55000000000007</v>
      </c>
      <c r="G830" s="386">
        <f t="shared" si="46"/>
        <v>415.25000000000006</v>
      </c>
    </row>
    <row r="831" spans="1:7" ht="14" hidden="1" x14ac:dyDescent="0.15">
      <c r="A831" s="381">
        <v>19</v>
      </c>
      <c r="B831" s="387"/>
      <c r="C831" s="386">
        <f t="shared" ref="C831:G846" si="47">+C306*$K$3</f>
        <v>1059.8500000000001</v>
      </c>
      <c r="D831" s="386">
        <f t="shared" si="47"/>
        <v>1016.95</v>
      </c>
      <c r="E831" s="386">
        <f t="shared" si="47"/>
        <v>742.50000000000011</v>
      </c>
      <c r="F831" s="386">
        <f t="shared" si="47"/>
        <v>528.55000000000007</v>
      </c>
      <c r="G831" s="386">
        <f t="shared" si="47"/>
        <v>415.25000000000006</v>
      </c>
    </row>
    <row r="832" spans="1:7" ht="14" hidden="1" x14ac:dyDescent="0.15">
      <c r="A832" s="381">
        <v>20</v>
      </c>
      <c r="B832" s="387"/>
      <c r="C832" s="386">
        <f t="shared" si="47"/>
        <v>1059.8500000000001</v>
      </c>
      <c r="D832" s="386">
        <f t="shared" si="47"/>
        <v>1016.95</v>
      </c>
      <c r="E832" s="386">
        <f t="shared" si="47"/>
        <v>742.50000000000011</v>
      </c>
      <c r="F832" s="386">
        <f t="shared" si="47"/>
        <v>528.55000000000007</v>
      </c>
      <c r="G832" s="386">
        <f t="shared" si="47"/>
        <v>415.25000000000006</v>
      </c>
    </row>
    <row r="833" spans="1:7" ht="14" hidden="1" x14ac:dyDescent="0.15">
      <c r="A833" s="381">
        <v>21</v>
      </c>
      <c r="B833" s="387"/>
      <c r="C833" s="386">
        <f t="shared" si="47"/>
        <v>1059.8500000000001</v>
      </c>
      <c r="D833" s="386">
        <f t="shared" si="47"/>
        <v>1016.95</v>
      </c>
      <c r="E833" s="386">
        <f t="shared" si="47"/>
        <v>742.50000000000011</v>
      </c>
      <c r="F833" s="386">
        <f t="shared" si="47"/>
        <v>528.55000000000007</v>
      </c>
      <c r="G833" s="386">
        <f t="shared" si="47"/>
        <v>415.25000000000006</v>
      </c>
    </row>
    <row r="834" spans="1:7" ht="14" hidden="1" x14ac:dyDescent="0.15">
      <c r="A834" s="381">
        <v>22</v>
      </c>
      <c r="B834" s="387"/>
      <c r="C834" s="386">
        <f t="shared" si="47"/>
        <v>1059.8500000000001</v>
      </c>
      <c r="D834" s="386">
        <f t="shared" si="47"/>
        <v>1016.95</v>
      </c>
      <c r="E834" s="386">
        <f t="shared" si="47"/>
        <v>742.50000000000011</v>
      </c>
      <c r="F834" s="386">
        <f t="shared" si="47"/>
        <v>528.55000000000007</v>
      </c>
      <c r="G834" s="386">
        <f t="shared" si="47"/>
        <v>415.25000000000006</v>
      </c>
    </row>
    <row r="835" spans="1:7" ht="14" hidden="1" x14ac:dyDescent="0.15">
      <c r="A835" s="381">
        <v>23</v>
      </c>
      <c r="B835" s="387"/>
      <c r="C835" s="386">
        <f t="shared" si="47"/>
        <v>1059.8500000000001</v>
      </c>
      <c r="D835" s="386">
        <f t="shared" si="47"/>
        <v>1016.95</v>
      </c>
      <c r="E835" s="386">
        <f t="shared" si="47"/>
        <v>742.50000000000011</v>
      </c>
      <c r="F835" s="386">
        <f t="shared" si="47"/>
        <v>528.55000000000007</v>
      </c>
      <c r="G835" s="386">
        <f t="shared" si="47"/>
        <v>415.25000000000006</v>
      </c>
    </row>
    <row r="836" spans="1:7" ht="14" hidden="1" x14ac:dyDescent="0.15">
      <c r="A836" s="381">
        <v>24</v>
      </c>
      <c r="B836" s="387"/>
      <c r="C836" s="386">
        <f t="shared" si="47"/>
        <v>1059.8500000000001</v>
      </c>
      <c r="D836" s="386">
        <f t="shared" si="47"/>
        <v>1016.95</v>
      </c>
      <c r="E836" s="386">
        <f t="shared" si="47"/>
        <v>742.50000000000011</v>
      </c>
      <c r="F836" s="386">
        <f t="shared" si="47"/>
        <v>528.55000000000007</v>
      </c>
      <c r="G836" s="386">
        <f t="shared" si="47"/>
        <v>415.25000000000006</v>
      </c>
    </row>
    <row r="837" spans="1:7" ht="14" hidden="1" x14ac:dyDescent="0.15">
      <c r="A837" s="381">
        <v>25</v>
      </c>
      <c r="B837" s="387"/>
      <c r="C837" s="386">
        <f t="shared" si="47"/>
        <v>1143.45</v>
      </c>
      <c r="D837" s="386">
        <f t="shared" si="47"/>
        <v>1096.9750000000001</v>
      </c>
      <c r="E837" s="386">
        <f t="shared" si="47"/>
        <v>792.00000000000011</v>
      </c>
      <c r="F837" s="386">
        <f t="shared" si="47"/>
        <v>564.02500000000009</v>
      </c>
      <c r="G837" s="386">
        <f t="shared" si="47"/>
        <v>442.47500000000002</v>
      </c>
    </row>
    <row r="838" spans="1:7" ht="14" hidden="1" x14ac:dyDescent="0.15">
      <c r="A838" s="381">
        <v>26</v>
      </c>
      <c r="B838" s="387"/>
      <c r="C838" s="386">
        <f t="shared" si="47"/>
        <v>1143.45</v>
      </c>
      <c r="D838" s="386">
        <f t="shared" si="47"/>
        <v>1096.9750000000001</v>
      </c>
      <c r="E838" s="386">
        <f t="shared" si="47"/>
        <v>792.00000000000011</v>
      </c>
      <c r="F838" s="386">
        <f t="shared" si="47"/>
        <v>564.02500000000009</v>
      </c>
      <c r="G838" s="386">
        <f t="shared" si="47"/>
        <v>442.47500000000002</v>
      </c>
    </row>
    <row r="839" spans="1:7" ht="14" hidden="1" x14ac:dyDescent="0.15">
      <c r="A839" s="381">
        <v>27</v>
      </c>
      <c r="B839" s="387"/>
      <c r="C839" s="386">
        <f t="shared" si="47"/>
        <v>1143.45</v>
      </c>
      <c r="D839" s="386">
        <f t="shared" si="47"/>
        <v>1096.9750000000001</v>
      </c>
      <c r="E839" s="386">
        <f t="shared" si="47"/>
        <v>792.00000000000011</v>
      </c>
      <c r="F839" s="386">
        <f t="shared" si="47"/>
        <v>564.02500000000009</v>
      </c>
      <c r="G839" s="386">
        <f t="shared" si="47"/>
        <v>442.47500000000002</v>
      </c>
    </row>
    <row r="840" spans="1:7" ht="14" hidden="1" x14ac:dyDescent="0.15">
      <c r="A840" s="381">
        <v>28</v>
      </c>
      <c r="B840" s="387"/>
      <c r="C840" s="386">
        <f t="shared" si="47"/>
        <v>1143.45</v>
      </c>
      <c r="D840" s="386">
        <f t="shared" si="47"/>
        <v>1096.9750000000001</v>
      </c>
      <c r="E840" s="386">
        <f t="shared" si="47"/>
        <v>792.00000000000011</v>
      </c>
      <c r="F840" s="386">
        <f t="shared" si="47"/>
        <v>564.02500000000009</v>
      </c>
      <c r="G840" s="386">
        <f t="shared" si="47"/>
        <v>442.47500000000002</v>
      </c>
    </row>
    <row r="841" spans="1:7" ht="14" hidden="1" x14ac:dyDescent="0.15">
      <c r="A841" s="381">
        <v>29</v>
      </c>
      <c r="B841" s="387"/>
      <c r="C841" s="386">
        <f t="shared" si="47"/>
        <v>1143.45</v>
      </c>
      <c r="D841" s="386">
        <f t="shared" si="47"/>
        <v>1096.9750000000001</v>
      </c>
      <c r="E841" s="386">
        <f t="shared" si="47"/>
        <v>792.00000000000011</v>
      </c>
      <c r="F841" s="386">
        <f t="shared" si="47"/>
        <v>564.02500000000009</v>
      </c>
      <c r="G841" s="386">
        <f t="shared" si="47"/>
        <v>442.47500000000002</v>
      </c>
    </row>
    <row r="842" spans="1:7" ht="14" hidden="1" x14ac:dyDescent="0.15">
      <c r="A842" s="381">
        <v>30</v>
      </c>
      <c r="B842" s="387"/>
      <c r="C842" s="386">
        <f t="shared" si="47"/>
        <v>1290.0250000000001</v>
      </c>
      <c r="D842" s="386">
        <f t="shared" si="47"/>
        <v>1238.0500000000002</v>
      </c>
      <c r="E842" s="386">
        <f t="shared" si="47"/>
        <v>880.82500000000005</v>
      </c>
      <c r="F842" s="386">
        <f t="shared" si="47"/>
        <v>627.27500000000009</v>
      </c>
      <c r="G842" s="386">
        <f t="shared" si="47"/>
        <v>492.25000000000006</v>
      </c>
    </row>
    <row r="843" spans="1:7" ht="14" hidden="1" x14ac:dyDescent="0.15">
      <c r="A843" s="381">
        <v>31</v>
      </c>
      <c r="B843" s="387"/>
      <c r="C843" s="386">
        <f t="shared" si="47"/>
        <v>1290.0250000000001</v>
      </c>
      <c r="D843" s="386">
        <f t="shared" si="47"/>
        <v>1238.0500000000002</v>
      </c>
      <c r="E843" s="386">
        <f t="shared" si="47"/>
        <v>880.82500000000005</v>
      </c>
      <c r="F843" s="386">
        <f t="shared" si="47"/>
        <v>627.27500000000009</v>
      </c>
      <c r="G843" s="386">
        <f t="shared" si="47"/>
        <v>492.25000000000006</v>
      </c>
    </row>
    <row r="844" spans="1:7" ht="14" hidden="1" x14ac:dyDescent="0.15">
      <c r="A844" s="381">
        <v>32</v>
      </c>
      <c r="B844" s="387"/>
      <c r="C844" s="386">
        <f t="shared" si="47"/>
        <v>1290.0250000000001</v>
      </c>
      <c r="D844" s="386">
        <f t="shared" si="47"/>
        <v>1238.0500000000002</v>
      </c>
      <c r="E844" s="386">
        <f t="shared" si="47"/>
        <v>880.82500000000005</v>
      </c>
      <c r="F844" s="386">
        <f t="shared" si="47"/>
        <v>627.27500000000009</v>
      </c>
      <c r="G844" s="386">
        <f t="shared" si="47"/>
        <v>492.25000000000006</v>
      </c>
    </row>
    <row r="845" spans="1:7" ht="14" hidden="1" x14ac:dyDescent="0.15">
      <c r="A845" s="381">
        <v>33</v>
      </c>
      <c r="B845" s="387"/>
      <c r="C845" s="386">
        <f t="shared" si="47"/>
        <v>1290.0250000000001</v>
      </c>
      <c r="D845" s="386">
        <f t="shared" si="47"/>
        <v>1238.0500000000002</v>
      </c>
      <c r="E845" s="386">
        <f t="shared" si="47"/>
        <v>880.82500000000005</v>
      </c>
      <c r="F845" s="386">
        <f t="shared" si="47"/>
        <v>627.27500000000009</v>
      </c>
      <c r="G845" s="386">
        <f t="shared" si="47"/>
        <v>492.25000000000006</v>
      </c>
    </row>
    <row r="846" spans="1:7" ht="14" hidden="1" x14ac:dyDescent="0.15">
      <c r="A846" s="381">
        <v>34</v>
      </c>
      <c r="B846" s="387"/>
      <c r="C846" s="386">
        <f t="shared" si="47"/>
        <v>1290.0250000000001</v>
      </c>
      <c r="D846" s="386">
        <f t="shared" si="47"/>
        <v>1238.0500000000002</v>
      </c>
      <c r="E846" s="386">
        <f t="shared" si="47"/>
        <v>880.82500000000005</v>
      </c>
      <c r="F846" s="386">
        <f t="shared" si="47"/>
        <v>627.27500000000009</v>
      </c>
      <c r="G846" s="386">
        <f t="shared" si="47"/>
        <v>492.25000000000006</v>
      </c>
    </row>
    <row r="847" spans="1:7" ht="14" hidden="1" x14ac:dyDescent="0.15">
      <c r="A847" s="381">
        <v>35</v>
      </c>
      <c r="B847" s="387"/>
      <c r="C847" s="386">
        <f t="shared" ref="C847:G862" si="48">+C322*$K$3</f>
        <v>1460.2500000000002</v>
      </c>
      <c r="D847" s="386">
        <f t="shared" si="48"/>
        <v>1400.8500000000001</v>
      </c>
      <c r="E847" s="386">
        <f t="shared" si="48"/>
        <v>986.15000000000009</v>
      </c>
      <c r="F847" s="386">
        <f t="shared" si="48"/>
        <v>702.35</v>
      </c>
      <c r="G847" s="386">
        <f t="shared" si="48"/>
        <v>551.1</v>
      </c>
    </row>
    <row r="848" spans="1:7" ht="14" hidden="1" x14ac:dyDescent="0.15">
      <c r="A848" s="381">
        <v>36</v>
      </c>
      <c r="B848" s="387"/>
      <c r="C848" s="386">
        <f t="shared" si="48"/>
        <v>1460.2500000000002</v>
      </c>
      <c r="D848" s="386">
        <f t="shared" si="48"/>
        <v>1400.8500000000001</v>
      </c>
      <c r="E848" s="386">
        <f t="shared" si="48"/>
        <v>986.15000000000009</v>
      </c>
      <c r="F848" s="386">
        <f t="shared" si="48"/>
        <v>702.35</v>
      </c>
      <c r="G848" s="386">
        <f t="shared" si="48"/>
        <v>551.1</v>
      </c>
    </row>
    <row r="849" spans="1:7" ht="14" hidden="1" x14ac:dyDescent="0.15">
      <c r="A849" s="381">
        <v>37</v>
      </c>
      <c r="B849" s="387"/>
      <c r="C849" s="386">
        <f t="shared" si="48"/>
        <v>1460.2500000000002</v>
      </c>
      <c r="D849" s="386">
        <f t="shared" si="48"/>
        <v>1400.8500000000001</v>
      </c>
      <c r="E849" s="386">
        <f t="shared" si="48"/>
        <v>986.15000000000009</v>
      </c>
      <c r="F849" s="386">
        <f t="shared" si="48"/>
        <v>702.35</v>
      </c>
      <c r="G849" s="386">
        <f t="shared" si="48"/>
        <v>551.1</v>
      </c>
    </row>
    <row r="850" spans="1:7" ht="14" hidden="1" x14ac:dyDescent="0.15">
      <c r="A850" s="381">
        <v>38</v>
      </c>
      <c r="B850" s="387"/>
      <c r="C850" s="386">
        <f t="shared" si="48"/>
        <v>1460.2500000000002</v>
      </c>
      <c r="D850" s="386">
        <f t="shared" si="48"/>
        <v>1400.8500000000001</v>
      </c>
      <c r="E850" s="386">
        <f t="shared" si="48"/>
        <v>986.15000000000009</v>
      </c>
      <c r="F850" s="386">
        <f t="shared" si="48"/>
        <v>702.35</v>
      </c>
      <c r="G850" s="386">
        <f t="shared" si="48"/>
        <v>551.1</v>
      </c>
    </row>
    <row r="851" spans="1:7" ht="14" hidden="1" x14ac:dyDescent="0.15">
      <c r="A851" s="381">
        <v>39</v>
      </c>
      <c r="B851" s="387"/>
      <c r="C851" s="386">
        <f t="shared" si="48"/>
        <v>1460.2500000000002</v>
      </c>
      <c r="D851" s="386">
        <f t="shared" si="48"/>
        <v>1400.8500000000001</v>
      </c>
      <c r="E851" s="386">
        <f t="shared" si="48"/>
        <v>986.15000000000009</v>
      </c>
      <c r="F851" s="386">
        <f t="shared" si="48"/>
        <v>702.35</v>
      </c>
      <c r="G851" s="386">
        <f t="shared" si="48"/>
        <v>551.1</v>
      </c>
    </row>
    <row r="852" spans="1:7" ht="14" hidden="1" x14ac:dyDescent="0.15">
      <c r="A852" s="381">
        <v>40</v>
      </c>
      <c r="B852" s="387"/>
      <c r="C852" s="386">
        <f t="shared" si="48"/>
        <v>1656.325</v>
      </c>
      <c r="D852" s="386">
        <f t="shared" si="48"/>
        <v>1588.95</v>
      </c>
      <c r="E852" s="386">
        <f t="shared" si="48"/>
        <v>1109.9000000000001</v>
      </c>
      <c r="F852" s="386">
        <f t="shared" si="48"/>
        <v>790.35</v>
      </c>
      <c r="G852" s="386">
        <f t="shared" si="48"/>
        <v>619.85</v>
      </c>
    </row>
    <row r="853" spans="1:7" ht="14" hidden="1" x14ac:dyDescent="0.15">
      <c r="A853" s="381">
        <v>41</v>
      </c>
      <c r="B853" s="387"/>
      <c r="C853" s="386">
        <f t="shared" si="48"/>
        <v>1656.325</v>
      </c>
      <c r="D853" s="386">
        <f t="shared" si="48"/>
        <v>1588.95</v>
      </c>
      <c r="E853" s="386">
        <f t="shared" si="48"/>
        <v>1109.9000000000001</v>
      </c>
      <c r="F853" s="386">
        <f t="shared" si="48"/>
        <v>790.35</v>
      </c>
      <c r="G853" s="386">
        <f t="shared" si="48"/>
        <v>619.85</v>
      </c>
    </row>
    <row r="854" spans="1:7" ht="14" hidden="1" x14ac:dyDescent="0.15">
      <c r="A854" s="381">
        <v>42</v>
      </c>
      <c r="B854" s="387"/>
      <c r="C854" s="386">
        <f t="shared" si="48"/>
        <v>1656.325</v>
      </c>
      <c r="D854" s="386">
        <f t="shared" si="48"/>
        <v>1588.95</v>
      </c>
      <c r="E854" s="386">
        <f t="shared" si="48"/>
        <v>1109.9000000000001</v>
      </c>
      <c r="F854" s="386">
        <f t="shared" si="48"/>
        <v>790.35</v>
      </c>
      <c r="G854" s="386">
        <f t="shared" si="48"/>
        <v>619.85</v>
      </c>
    </row>
    <row r="855" spans="1:7" ht="14" hidden="1" x14ac:dyDescent="0.15">
      <c r="A855" s="381">
        <v>43</v>
      </c>
      <c r="B855" s="387"/>
      <c r="C855" s="386">
        <f t="shared" si="48"/>
        <v>1656.325</v>
      </c>
      <c r="D855" s="386">
        <f t="shared" si="48"/>
        <v>1588.95</v>
      </c>
      <c r="E855" s="386">
        <f t="shared" si="48"/>
        <v>1109.9000000000001</v>
      </c>
      <c r="F855" s="386">
        <f t="shared" si="48"/>
        <v>790.35</v>
      </c>
      <c r="G855" s="386">
        <f t="shared" si="48"/>
        <v>619.85</v>
      </c>
    </row>
    <row r="856" spans="1:7" ht="14" hidden="1" x14ac:dyDescent="0.15">
      <c r="A856" s="381">
        <v>44</v>
      </c>
      <c r="B856" s="387"/>
      <c r="C856" s="386">
        <f t="shared" si="48"/>
        <v>1656.325</v>
      </c>
      <c r="D856" s="386">
        <f t="shared" si="48"/>
        <v>1588.95</v>
      </c>
      <c r="E856" s="386">
        <f t="shared" si="48"/>
        <v>1109.9000000000001</v>
      </c>
      <c r="F856" s="386">
        <f t="shared" si="48"/>
        <v>790.35</v>
      </c>
      <c r="G856" s="386">
        <f t="shared" si="48"/>
        <v>619.85</v>
      </c>
    </row>
    <row r="857" spans="1:7" ht="14" hidden="1" x14ac:dyDescent="0.15">
      <c r="A857" s="381">
        <v>45</v>
      </c>
      <c r="B857" s="387"/>
      <c r="C857" s="386">
        <f t="shared" si="48"/>
        <v>1874.4</v>
      </c>
      <c r="D857" s="386">
        <f t="shared" si="48"/>
        <v>1798.5000000000002</v>
      </c>
      <c r="E857" s="386">
        <f t="shared" si="48"/>
        <v>1249.6000000000001</v>
      </c>
      <c r="F857" s="386">
        <f t="shared" si="48"/>
        <v>889.35</v>
      </c>
      <c r="G857" s="386">
        <f t="shared" si="48"/>
        <v>698.22500000000002</v>
      </c>
    </row>
    <row r="858" spans="1:7" ht="14" hidden="1" x14ac:dyDescent="0.15">
      <c r="A858" s="381">
        <v>46</v>
      </c>
      <c r="B858" s="387"/>
      <c r="C858" s="386">
        <f t="shared" si="48"/>
        <v>1874.4</v>
      </c>
      <c r="D858" s="386">
        <f t="shared" si="48"/>
        <v>1798.5000000000002</v>
      </c>
      <c r="E858" s="386">
        <f t="shared" si="48"/>
        <v>1249.6000000000001</v>
      </c>
      <c r="F858" s="386">
        <f t="shared" si="48"/>
        <v>889.35</v>
      </c>
      <c r="G858" s="386">
        <f t="shared" si="48"/>
        <v>698.22500000000002</v>
      </c>
    </row>
    <row r="859" spans="1:7" ht="14" hidden="1" x14ac:dyDescent="0.15">
      <c r="A859" s="381">
        <v>47</v>
      </c>
      <c r="B859" s="387"/>
      <c r="C859" s="386">
        <f t="shared" si="48"/>
        <v>1874.4</v>
      </c>
      <c r="D859" s="386">
        <f t="shared" si="48"/>
        <v>1798.5000000000002</v>
      </c>
      <c r="E859" s="386">
        <f t="shared" si="48"/>
        <v>1249.6000000000001</v>
      </c>
      <c r="F859" s="386">
        <f t="shared" si="48"/>
        <v>889.35</v>
      </c>
      <c r="G859" s="386">
        <f t="shared" si="48"/>
        <v>698.22500000000002</v>
      </c>
    </row>
    <row r="860" spans="1:7" ht="14" hidden="1" x14ac:dyDescent="0.15">
      <c r="A860" s="381">
        <v>48</v>
      </c>
      <c r="B860" s="387"/>
      <c r="C860" s="386">
        <f t="shared" si="48"/>
        <v>1874.4</v>
      </c>
      <c r="D860" s="386">
        <f t="shared" si="48"/>
        <v>1798.5000000000002</v>
      </c>
      <c r="E860" s="386">
        <f t="shared" si="48"/>
        <v>1249.6000000000001</v>
      </c>
      <c r="F860" s="386">
        <f t="shared" si="48"/>
        <v>889.35</v>
      </c>
      <c r="G860" s="386">
        <f t="shared" si="48"/>
        <v>698.22500000000002</v>
      </c>
    </row>
    <row r="861" spans="1:7" ht="14" hidden="1" x14ac:dyDescent="0.15">
      <c r="A861" s="381">
        <v>49</v>
      </c>
      <c r="B861" s="387"/>
      <c r="C861" s="386">
        <f t="shared" si="48"/>
        <v>1874.4</v>
      </c>
      <c r="D861" s="386">
        <f t="shared" si="48"/>
        <v>1798.5000000000002</v>
      </c>
      <c r="E861" s="386">
        <f t="shared" si="48"/>
        <v>1249.6000000000001</v>
      </c>
      <c r="F861" s="386">
        <f t="shared" si="48"/>
        <v>889.35</v>
      </c>
      <c r="G861" s="386">
        <f t="shared" si="48"/>
        <v>698.22500000000002</v>
      </c>
    </row>
    <row r="862" spans="1:7" ht="14" hidden="1" x14ac:dyDescent="0.15">
      <c r="A862" s="381">
        <v>50</v>
      </c>
      <c r="B862" s="387"/>
      <c r="C862" s="386">
        <f t="shared" si="48"/>
        <v>2121.0750000000003</v>
      </c>
      <c r="D862" s="386">
        <f t="shared" si="48"/>
        <v>2035.2750000000001</v>
      </c>
      <c r="E862" s="386">
        <f t="shared" si="48"/>
        <v>1408</v>
      </c>
      <c r="F862" s="386">
        <f t="shared" si="48"/>
        <v>1002.3750000000001</v>
      </c>
      <c r="G862" s="386">
        <f t="shared" si="48"/>
        <v>786.22500000000002</v>
      </c>
    </row>
    <row r="863" spans="1:7" ht="14" hidden="1" x14ac:dyDescent="0.15">
      <c r="A863" s="381">
        <v>51</v>
      </c>
      <c r="B863" s="387"/>
      <c r="C863" s="386">
        <f t="shared" ref="C863:G878" si="49">+C338*$K$3</f>
        <v>2121.0750000000003</v>
      </c>
      <c r="D863" s="386">
        <f t="shared" si="49"/>
        <v>2035.2750000000001</v>
      </c>
      <c r="E863" s="386">
        <f t="shared" si="49"/>
        <v>1408</v>
      </c>
      <c r="F863" s="386">
        <f t="shared" si="49"/>
        <v>1002.3750000000001</v>
      </c>
      <c r="G863" s="386">
        <f t="shared" si="49"/>
        <v>786.22500000000002</v>
      </c>
    </row>
    <row r="864" spans="1:7" ht="14" hidden="1" x14ac:dyDescent="0.15">
      <c r="A864" s="381">
        <v>52</v>
      </c>
      <c r="B864" s="387"/>
      <c r="C864" s="386">
        <f t="shared" si="49"/>
        <v>2121.0750000000003</v>
      </c>
      <c r="D864" s="386">
        <f t="shared" si="49"/>
        <v>2035.2750000000001</v>
      </c>
      <c r="E864" s="386">
        <f t="shared" si="49"/>
        <v>1408</v>
      </c>
      <c r="F864" s="386">
        <f t="shared" si="49"/>
        <v>1002.3750000000001</v>
      </c>
      <c r="G864" s="386">
        <f t="shared" si="49"/>
        <v>786.22500000000002</v>
      </c>
    </row>
    <row r="865" spans="1:7" ht="14" hidden="1" x14ac:dyDescent="0.15">
      <c r="A865" s="381">
        <v>53</v>
      </c>
      <c r="B865" s="387"/>
      <c r="C865" s="386">
        <f t="shared" si="49"/>
        <v>2121.0750000000003</v>
      </c>
      <c r="D865" s="386">
        <f t="shared" si="49"/>
        <v>2035.2750000000001</v>
      </c>
      <c r="E865" s="386">
        <f t="shared" si="49"/>
        <v>1408</v>
      </c>
      <c r="F865" s="386">
        <f t="shared" si="49"/>
        <v>1002.3750000000001</v>
      </c>
      <c r="G865" s="386">
        <f t="shared" si="49"/>
        <v>786.22500000000002</v>
      </c>
    </row>
    <row r="866" spans="1:7" ht="14" hidden="1" x14ac:dyDescent="0.15">
      <c r="A866" s="381">
        <v>54</v>
      </c>
      <c r="B866" s="387"/>
      <c r="C866" s="386">
        <f t="shared" si="49"/>
        <v>2121.0750000000003</v>
      </c>
      <c r="D866" s="386">
        <f t="shared" si="49"/>
        <v>2035.2750000000001</v>
      </c>
      <c r="E866" s="386">
        <f t="shared" si="49"/>
        <v>1408</v>
      </c>
      <c r="F866" s="386">
        <f t="shared" si="49"/>
        <v>1002.3750000000001</v>
      </c>
      <c r="G866" s="386">
        <f t="shared" si="49"/>
        <v>786.22500000000002</v>
      </c>
    </row>
    <row r="867" spans="1:7" ht="14" hidden="1" x14ac:dyDescent="0.15">
      <c r="A867" s="381">
        <v>55</v>
      </c>
      <c r="B867" s="387"/>
      <c r="C867" s="386">
        <f t="shared" si="49"/>
        <v>2392.5</v>
      </c>
      <c r="D867" s="386">
        <f t="shared" si="49"/>
        <v>2295.15</v>
      </c>
      <c r="E867" s="386">
        <f t="shared" si="49"/>
        <v>1584.2750000000001</v>
      </c>
      <c r="F867" s="386">
        <f t="shared" si="49"/>
        <v>1127.2250000000001</v>
      </c>
      <c r="G867" s="386">
        <f t="shared" si="49"/>
        <v>884.95</v>
      </c>
    </row>
    <row r="868" spans="1:7" ht="14" hidden="1" x14ac:dyDescent="0.15">
      <c r="A868" s="381">
        <v>56</v>
      </c>
      <c r="B868" s="387"/>
      <c r="C868" s="386">
        <f t="shared" si="49"/>
        <v>2392.5</v>
      </c>
      <c r="D868" s="386">
        <f t="shared" si="49"/>
        <v>2295.15</v>
      </c>
      <c r="E868" s="386">
        <f t="shared" si="49"/>
        <v>1584.2750000000001</v>
      </c>
      <c r="F868" s="386">
        <f t="shared" si="49"/>
        <v>1127.2250000000001</v>
      </c>
      <c r="G868" s="386">
        <f t="shared" si="49"/>
        <v>884.95</v>
      </c>
    </row>
    <row r="869" spans="1:7" ht="14" hidden="1" x14ac:dyDescent="0.15">
      <c r="A869" s="381">
        <v>57</v>
      </c>
      <c r="B869" s="387"/>
      <c r="C869" s="386">
        <f t="shared" si="49"/>
        <v>2392.5</v>
      </c>
      <c r="D869" s="386">
        <f t="shared" si="49"/>
        <v>2295.15</v>
      </c>
      <c r="E869" s="386">
        <f t="shared" si="49"/>
        <v>1584.2750000000001</v>
      </c>
      <c r="F869" s="386">
        <f t="shared" si="49"/>
        <v>1127.2250000000001</v>
      </c>
      <c r="G869" s="386">
        <f t="shared" si="49"/>
        <v>884.95</v>
      </c>
    </row>
    <row r="870" spans="1:7" ht="14" hidden="1" x14ac:dyDescent="0.15">
      <c r="A870" s="381">
        <v>58</v>
      </c>
      <c r="B870" s="387"/>
      <c r="C870" s="386">
        <f t="shared" si="49"/>
        <v>2392.5</v>
      </c>
      <c r="D870" s="386">
        <f t="shared" si="49"/>
        <v>2295.15</v>
      </c>
      <c r="E870" s="386">
        <f t="shared" si="49"/>
        <v>1584.2750000000001</v>
      </c>
      <c r="F870" s="386">
        <f t="shared" si="49"/>
        <v>1127.2250000000001</v>
      </c>
      <c r="G870" s="386">
        <f t="shared" si="49"/>
        <v>884.95</v>
      </c>
    </row>
    <row r="871" spans="1:7" ht="14" hidden="1" x14ac:dyDescent="0.15">
      <c r="A871" s="381">
        <v>59</v>
      </c>
      <c r="B871" s="387"/>
      <c r="C871" s="386">
        <f t="shared" si="49"/>
        <v>2392.5</v>
      </c>
      <c r="D871" s="386">
        <f t="shared" si="49"/>
        <v>2295.15</v>
      </c>
      <c r="E871" s="386">
        <f t="shared" si="49"/>
        <v>1584.2750000000001</v>
      </c>
      <c r="F871" s="386">
        <f t="shared" si="49"/>
        <v>1127.2250000000001</v>
      </c>
      <c r="G871" s="386">
        <f t="shared" si="49"/>
        <v>884.95</v>
      </c>
    </row>
    <row r="872" spans="1:7" ht="14" hidden="1" x14ac:dyDescent="0.15">
      <c r="A872" s="381">
        <v>60</v>
      </c>
      <c r="B872" s="387"/>
      <c r="C872" s="386">
        <f t="shared" si="49"/>
        <v>2573.1750000000002</v>
      </c>
      <c r="D872" s="386">
        <f t="shared" si="49"/>
        <v>2468.9500000000003</v>
      </c>
      <c r="E872" s="386">
        <f t="shared" si="49"/>
        <v>1702.2500000000002</v>
      </c>
      <c r="F872" s="386">
        <f t="shared" si="49"/>
        <v>1211.375</v>
      </c>
      <c r="G872" s="386">
        <f t="shared" si="49"/>
        <v>950.40000000000009</v>
      </c>
    </row>
    <row r="873" spans="1:7" ht="14" hidden="1" x14ac:dyDescent="0.15">
      <c r="A873" s="381">
        <v>61</v>
      </c>
      <c r="B873" s="387"/>
      <c r="C873" s="386">
        <f t="shared" si="49"/>
        <v>2888.6000000000004</v>
      </c>
      <c r="D873" s="386">
        <f t="shared" si="49"/>
        <v>2771.7250000000004</v>
      </c>
      <c r="E873" s="386">
        <f t="shared" si="49"/>
        <v>1909.325</v>
      </c>
      <c r="F873" s="386">
        <f t="shared" si="49"/>
        <v>1359.0500000000002</v>
      </c>
      <c r="G873" s="386">
        <f t="shared" si="49"/>
        <v>1065.9000000000001</v>
      </c>
    </row>
    <row r="874" spans="1:7" ht="14" hidden="1" x14ac:dyDescent="0.15">
      <c r="A874" s="381">
        <v>62</v>
      </c>
      <c r="B874" s="387"/>
      <c r="C874" s="386">
        <f t="shared" si="49"/>
        <v>3230.15</v>
      </c>
      <c r="D874" s="386">
        <f t="shared" si="49"/>
        <v>3099.5250000000001</v>
      </c>
      <c r="E874" s="386">
        <f t="shared" si="49"/>
        <v>2134</v>
      </c>
      <c r="F874" s="386">
        <f t="shared" si="49"/>
        <v>1518.2750000000001</v>
      </c>
      <c r="G874" s="386">
        <f t="shared" si="49"/>
        <v>1191.575</v>
      </c>
    </row>
    <row r="875" spans="1:7" ht="14" hidden="1" x14ac:dyDescent="0.15">
      <c r="A875" s="381">
        <v>63</v>
      </c>
      <c r="B875" s="387"/>
      <c r="C875" s="386">
        <f t="shared" si="49"/>
        <v>3596.7250000000004</v>
      </c>
      <c r="D875" s="386">
        <f t="shared" si="49"/>
        <v>3451.5250000000001</v>
      </c>
      <c r="E875" s="386">
        <f t="shared" si="49"/>
        <v>2377.1000000000004</v>
      </c>
      <c r="F875" s="386">
        <f t="shared" si="49"/>
        <v>1691.8000000000002</v>
      </c>
      <c r="G875" s="386">
        <f t="shared" si="49"/>
        <v>1327.7</v>
      </c>
    </row>
    <row r="876" spans="1:7" ht="14" hidden="1" x14ac:dyDescent="0.15">
      <c r="A876" s="381">
        <v>64</v>
      </c>
      <c r="B876" s="387"/>
      <c r="C876" s="386">
        <f t="shared" si="49"/>
        <v>3990.5250000000005</v>
      </c>
      <c r="D876" s="386">
        <f t="shared" si="49"/>
        <v>3828.8250000000003</v>
      </c>
      <c r="E876" s="386">
        <f t="shared" si="49"/>
        <v>2638.0750000000003</v>
      </c>
      <c r="F876" s="386">
        <f t="shared" si="49"/>
        <v>1877.4250000000002</v>
      </c>
      <c r="G876" s="386">
        <f t="shared" si="49"/>
        <v>1472.3500000000001</v>
      </c>
    </row>
    <row r="877" spans="1:7" ht="14" hidden="1" x14ac:dyDescent="0.15">
      <c r="A877" s="381">
        <v>65</v>
      </c>
      <c r="B877" s="387"/>
      <c r="C877" s="386">
        <f t="shared" si="49"/>
        <v>4409.9000000000005</v>
      </c>
      <c r="D877" s="386">
        <f t="shared" si="49"/>
        <v>4231.1500000000005</v>
      </c>
      <c r="E877" s="386">
        <f t="shared" si="49"/>
        <v>2917.2000000000003</v>
      </c>
      <c r="F877" s="386">
        <f t="shared" si="49"/>
        <v>2075.7000000000003</v>
      </c>
      <c r="G877" s="386">
        <f t="shared" si="49"/>
        <v>1628.5500000000002</v>
      </c>
    </row>
    <row r="878" spans="1:7" ht="14" hidden="1" x14ac:dyDescent="0.15">
      <c r="A878" s="381">
        <v>66</v>
      </c>
      <c r="B878" s="387"/>
      <c r="C878" s="386">
        <f t="shared" si="49"/>
        <v>4854.8500000000004</v>
      </c>
      <c r="D878" s="386">
        <f t="shared" si="49"/>
        <v>4658.5</v>
      </c>
      <c r="E878" s="386">
        <f t="shared" si="49"/>
        <v>3214.7500000000005</v>
      </c>
      <c r="F878" s="386">
        <f t="shared" si="49"/>
        <v>2287.7250000000004</v>
      </c>
      <c r="G878" s="386">
        <f t="shared" si="49"/>
        <v>1794.9250000000002</v>
      </c>
    </row>
    <row r="879" spans="1:7" ht="14" hidden="1" x14ac:dyDescent="0.15">
      <c r="A879" s="381">
        <v>67</v>
      </c>
      <c r="B879" s="387"/>
      <c r="C879" s="386">
        <f t="shared" ref="C879:G894" si="50">+C354*$K$3</f>
        <v>5325.9250000000002</v>
      </c>
      <c r="D879" s="386">
        <f t="shared" si="50"/>
        <v>5110.05</v>
      </c>
      <c r="E879" s="386">
        <f t="shared" si="50"/>
        <v>3529.9</v>
      </c>
      <c r="F879" s="386">
        <f t="shared" si="50"/>
        <v>2511.8500000000004</v>
      </c>
      <c r="G879" s="386">
        <f t="shared" si="50"/>
        <v>1970.65</v>
      </c>
    </row>
    <row r="880" spans="1:7" ht="14" hidden="1" x14ac:dyDescent="0.15">
      <c r="A880" s="381">
        <v>68</v>
      </c>
      <c r="B880" s="387"/>
      <c r="C880" s="386">
        <f t="shared" si="50"/>
        <v>5822.85</v>
      </c>
      <c r="D880" s="386">
        <f t="shared" si="50"/>
        <v>5586.9000000000005</v>
      </c>
      <c r="E880" s="386">
        <f t="shared" si="50"/>
        <v>3863.4750000000004</v>
      </c>
      <c r="F880" s="386">
        <f t="shared" si="50"/>
        <v>2749.4500000000003</v>
      </c>
      <c r="G880" s="386">
        <f t="shared" si="50"/>
        <v>2157.375</v>
      </c>
    </row>
    <row r="881" spans="1:7" ht="14" hidden="1" x14ac:dyDescent="0.15">
      <c r="A881" s="381">
        <v>69</v>
      </c>
      <c r="B881" s="387"/>
      <c r="C881" s="386">
        <f t="shared" si="50"/>
        <v>6345.9000000000005</v>
      </c>
      <c r="D881" s="386">
        <f t="shared" si="50"/>
        <v>6089.05</v>
      </c>
      <c r="E881" s="386">
        <f t="shared" si="50"/>
        <v>4215.2000000000007</v>
      </c>
      <c r="F881" s="386">
        <f t="shared" si="50"/>
        <v>2999.15</v>
      </c>
      <c r="G881" s="386">
        <f t="shared" si="50"/>
        <v>2352.9</v>
      </c>
    </row>
    <row r="882" spans="1:7" ht="14" hidden="1" x14ac:dyDescent="0.15">
      <c r="A882" s="381">
        <v>70</v>
      </c>
      <c r="B882" s="387"/>
      <c r="C882" s="386">
        <f t="shared" si="50"/>
        <v>6895.0750000000007</v>
      </c>
      <c r="D882" s="386">
        <f t="shared" si="50"/>
        <v>6615.9500000000007</v>
      </c>
      <c r="E882" s="386">
        <f t="shared" si="50"/>
        <v>4584.5250000000005</v>
      </c>
      <c r="F882" s="386">
        <f t="shared" si="50"/>
        <v>3262.6000000000004</v>
      </c>
      <c r="G882" s="386">
        <f t="shared" si="50"/>
        <v>2559.7000000000003</v>
      </c>
    </row>
    <row r="883" spans="1:7" ht="14" hidden="1" x14ac:dyDescent="0.15">
      <c r="A883" s="381">
        <v>71</v>
      </c>
      <c r="B883" s="387"/>
      <c r="C883" s="386">
        <f t="shared" si="50"/>
        <v>7470.3750000000009</v>
      </c>
      <c r="D883" s="386">
        <f t="shared" si="50"/>
        <v>7167.6</v>
      </c>
      <c r="E883" s="386">
        <f t="shared" si="50"/>
        <v>4972.55</v>
      </c>
      <c r="F883" s="386">
        <f t="shared" si="50"/>
        <v>3537.8750000000005</v>
      </c>
      <c r="G883" s="386">
        <f t="shared" si="50"/>
        <v>2775.8500000000004</v>
      </c>
    </row>
    <row r="884" spans="1:7" ht="14" hidden="1" x14ac:dyDescent="0.15">
      <c r="A884" s="381">
        <v>72</v>
      </c>
      <c r="B884" s="387"/>
      <c r="C884" s="386">
        <f t="shared" si="50"/>
        <v>8071.2500000000009</v>
      </c>
      <c r="D884" s="386">
        <f t="shared" si="50"/>
        <v>7744.2750000000005</v>
      </c>
      <c r="E884" s="386">
        <f t="shared" si="50"/>
        <v>5378.7250000000004</v>
      </c>
      <c r="F884" s="386">
        <f t="shared" si="50"/>
        <v>3827.4500000000003</v>
      </c>
      <c r="G884" s="386">
        <f t="shared" si="50"/>
        <v>3002.4500000000003</v>
      </c>
    </row>
    <row r="885" spans="1:7" ht="14" hidden="1" x14ac:dyDescent="0.15">
      <c r="A885" s="381">
        <v>73</v>
      </c>
      <c r="B885" s="387"/>
      <c r="C885" s="386">
        <f t="shared" si="50"/>
        <v>8698.5250000000015</v>
      </c>
      <c r="D885" s="386">
        <f t="shared" si="50"/>
        <v>8345.7000000000007</v>
      </c>
      <c r="E885" s="386">
        <f t="shared" si="50"/>
        <v>5802.5000000000009</v>
      </c>
      <c r="F885" s="386">
        <f t="shared" si="50"/>
        <v>4128.5750000000007</v>
      </c>
      <c r="G885" s="386">
        <f t="shared" si="50"/>
        <v>3238.6750000000002</v>
      </c>
    </row>
    <row r="886" spans="1:7" ht="14" hidden="1" x14ac:dyDescent="0.15">
      <c r="A886" s="381">
        <v>74</v>
      </c>
      <c r="B886" s="387"/>
      <c r="C886" s="386">
        <f t="shared" si="50"/>
        <v>9351.6500000000015</v>
      </c>
      <c r="D886" s="386">
        <f t="shared" si="50"/>
        <v>8972.4250000000011</v>
      </c>
      <c r="E886" s="386">
        <f t="shared" si="50"/>
        <v>6244.7000000000007</v>
      </c>
      <c r="F886" s="386">
        <f t="shared" si="50"/>
        <v>4443.1750000000002</v>
      </c>
      <c r="G886" s="386">
        <f t="shared" si="50"/>
        <v>3486.4500000000003</v>
      </c>
    </row>
    <row r="887" spans="1:7" ht="14" hidden="1" x14ac:dyDescent="0.15">
      <c r="A887" s="381">
        <v>75</v>
      </c>
      <c r="B887" s="387"/>
      <c r="C887" s="386">
        <f t="shared" si="50"/>
        <v>10029.800000000001</v>
      </c>
      <c r="D887" s="386">
        <f t="shared" si="50"/>
        <v>9623.625</v>
      </c>
      <c r="E887" s="386">
        <f t="shared" si="50"/>
        <v>6705.05</v>
      </c>
      <c r="F887" s="386">
        <f t="shared" si="50"/>
        <v>4771.25</v>
      </c>
      <c r="G887" s="386">
        <f t="shared" si="50"/>
        <v>3742.7500000000005</v>
      </c>
    </row>
    <row r="888" spans="1:7" ht="14" hidden="1" x14ac:dyDescent="0.15">
      <c r="A888" s="381">
        <v>76</v>
      </c>
      <c r="B888" s="387"/>
      <c r="C888" s="386">
        <f t="shared" si="50"/>
        <v>10029.800000000001</v>
      </c>
      <c r="D888" s="386">
        <f t="shared" si="50"/>
        <v>9623.625</v>
      </c>
      <c r="E888" s="386">
        <f t="shared" si="50"/>
        <v>6705.05</v>
      </c>
      <c r="F888" s="386">
        <f t="shared" si="50"/>
        <v>4771.25</v>
      </c>
      <c r="G888" s="386">
        <f t="shared" si="50"/>
        <v>3742.7500000000005</v>
      </c>
    </row>
    <row r="889" spans="1:7" ht="14" hidden="1" x14ac:dyDescent="0.15">
      <c r="A889" s="381">
        <v>77</v>
      </c>
      <c r="B889" s="387"/>
      <c r="C889" s="386">
        <f t="shared" si="50"/>
        <v>10029.800000000001</v>
      </c>
      <c r="D889" s="386">
        <f t="shared" si="50"/>
        <v>9623.625</v>
      </c>
      <c r="E889" s="386">
        <f t="shared" si="50"/>
        <v>6705.05</v>
      </c>
      <c r="F889" s="386">
        <f t="shared" si="50"/>
        <v>4771.25</v>
      </c>
      <c r="G889" s="386">
        <f t="shared" si="50"/>
        <v>3742.7500000000005</v>
      </c>
    </row>
    <row r="890" spans="1:7" ht="14" hidden="1" x14ac:dyDescent="0.15">
      <c r="A890" s="381">
        <v>78</v>
      </c>
      <c r="B890" s="387"/>
      <c r="C890" s="386">
        <f t="shared" si="50"/>
        <v>10029.800000000001</v>
      </c>
      <c r="D890" s="386">
        <f t="shared" si="50"/>
        <v>9623.625</v>
      </c>
      <c r="E890" s="386">
        <f t="shared" si="50"/>
        <v>6705.05</v>
      </c>
      <c r="F890" s="386">
        <f t="shared" si="50"/>
        <v>4771.25</v>
      </c>
      <c r="G890" s="386">
        <f t="shared" si="50"/>
        <v>3742.7500000000005</v>
      </c>
    </row>
    <row r="891" spans="1:7" ht="14" hidden="1" x14ac:dyDescent="0.15">
      <c r="A891" s="381">
        <v>79</v>
      </c>
      <c r="B891" s="387"/>
      <c r="C891" s="386">
        <f t="shared" si="50"/>
        <v>10029.800000000001</v>
      </c>
      <c r="D891" s="386">
        <f t="shared" si="50"/>
        <v>9623.625</v>
      </c>
      <c r="E891" s="386">
        <f t="shared" si="50"/>
        <v>6705.05</v>
      </c>
      <c r="F891" s="386">
        <f t="shared" si="50"/>
        <v>4771.25</v>
      </c>
      <c r="G891" s="386">
        <f t="shared" si="50"/>
        <v>3742.7500000000005</v>
      </c>
    </row>
    <row r="892" spans="1:7" ht="14" hidden="1" x14ac:dyDescent="0.15">
      <c r="A892" s="381">
        <v>80</v>
      </c>
      <c r="B892" s="387"/>
      <c r="C892" s="386">
        <f t="shared" si="50"/>
        <v>10029.800000000001</v>
      </c>
      <c r="D892" s="386">
        <f t="shared" si="50"/>
        <v>9623.625</v>
      </c>
      <c r="E892" s="386">
        <f t="shared" si="50"/>
        <v>6705.05</v>
      </c>
      <c r="F892" s="386">
        <f t="shared" si="50"/>
        <v>4771.25</v>
      </c>
      <c r="G892" s="386">
        <f t="shared" si="50"/>
        <v>3742.7500000000005</v>
      </c>
    </row>
    <row r="893" spans="1:7" ht="14" hidden="1" x14ac:dyDescent="0.15">
      <c r="A893" s="381">
        <v>81</v>
      </c>
      <c r="B893" s="387"/>
      <c r="C893" s="386">
        <f t="shared" si="50"/>
        <v>10029.800000000001</v>
      </c>
      <c r="D893" s="386">
        <f t="shared" si="50"/>
        <v>9623.625</v>
      </c>
      <c r="E893" s="386">
        <f t="shared" si="50"/>
        <v>6705.05</v>
      </c>
      <c r="F893" s="386">
        <f t="shared" si="50"/>
        <v>4771.25</v>
      </c>
      <c r="G893" s="386">
        <f t="shared" si="50"/>
        <v>3742.7500000000005</v>
      </c>
    </row>
    <row r="894" spans="1:7" ht="14" hidden="1" x14ac:dyDescent="0.15">
      <c r="A894" s="381">
        <v>82</v>
      </c>
      <c r="B894" s="387"/>
      <c r="C894" s="386">
        <f t="shared" si="50"/>
        <v>10029.800000000001</v>
      </c>
      <c r="D894" s="386">
        <f t="shared" si="50"/>
        <v>9623.625</v>
      </c>
      <c r="E894" s="386">
        <f t="shared" si="50"/>
        <v>6705.05</v>
      </c>
      <c r="F894" s="386">
        <f t="shared" si="50"/>
        <v>4771.25</v>
      </c>
      <c r="G894" s="386">
        <f t="shared" si="50"/>
        <v>3742.7500000000005</v>
      </c>
    </row>
    <row r="895" spans="1:7" ht="14" hidden="1" x14ac:dyDescent="0.15">
      <c r="A895" s="381">
        <v>83</v>
      </c>
      <c r="B895" s="387"/>
      <c r="C895" s="386">
        <f t="shared" ref="C895:G899" si="51">+C370*$K$3</f>
        <v>10029.800000000001</v>
      </c>
      <c r="D895" s="386">
        <f t="shared" si="51"/>
        <v>9623.625</v>
      </c>
      <c r="E895" s="386">
        <f t="shared" si="51"/>
        <v>6705.05</v>
      </c>
      <c r="F895" s="386">
        <f t="shared" si="51"/>
        <v>4771.25</v>
      </c>
      <c r="G895" s="386">
        <f t="shared" si="51"/>
        <v>3742.7500000000005</v>
      </c>
    </row>
    <row r="896" spans="1:7" ht="14" hidden="1" x14ac:dyDescent="0.15">
      <c r="A896" s="381">
        <v>84</v>
      </c>
      <c r="B896" s="387" t="s">
        <v>3</v>
      </c>
      <c r="C896" s="386">
        <f t="shared" si="51"/>
        <v>10029.800000000001</v>
      </c>
      <c r="D896" s="386">
        <f t="shared" si="51"/>
        <v>9623.625</v>
      </c>
      <c r="E896" s="386">
        <f t="shared" si="51"/>
        <v>6705.05</v>
      </c>
      <c r="F896" s="386">
        <f t="shared" si="51"/>
        <v>4771.25</v>
      </c>
      <c r="G896" s="386">
        <f t="shared" si="51"/>
        <v>3742.7500000000005</v>
      </c>
    </row>
    <row r="897" spans="1:7" ht="14" hidden="1" x14ac:dyDescent="0.15">
      <c r="A897" s="381">
        <v>1</v>
      </c>
      <c r="B897" s="387" t="s">
        <v>4</v>
      </c>
      <c r="C897" s="386">
        <f t="shared" si="51"/>
        <v>494.72500000000002</v>
      </c>
      <c r="D897" s="386">
        <f t="shared" si="51"/>
        <v>474.92500000000001</v>
      </c>
      <c r="E897" s="386">
        <f t="shared" si="51"/>
        <v>351.72500000000002</v>
      </c>
      <c r="F897" s="386">
        <f t="shared" si="51"/>
        <v>250.52500000000003</v>
      </c>
      <c r="G897" s="386">
        <f t="shared" si="51"/>
        <v>197.45000000000002</v>
      </c>
    </row>
    <row r="898" spans="1:7" ht="14" hidden="1" x14ac:dyDescent="0.15">
      <c r="A898" s="381">
        <v>2</v>
      </c>
      <c r="B898" s="387" t="s">
        <v>1</v>
      </c>
      <c r="C898" s="386">
        <f t="shared" si="51"/>
        <v>841.50000000000011</v>
      </c>
      <c r="D898" s="386">
        <f t="shared" si="51"/>
        <v>806.85</v>
      </c>
      <c r="E898" s="386">
        <f t="shared" si="51"/>
        <v>597.57500000000005</v>
      </c>
      <c r="F898" s="386">
        <f t="shared" si="51"/>
        <v>425.70000000000005</v>
      </c>
      <c r="G898" s="386">
        <f t="shared" si="51"/>
        <v>333.57500000000005</v>
      </c>
    </row>
    <row r="899" spans="1:7" ht="15" hidden="1" thickBot="1" x14ac:dyDescent="0.2">
      <c r="A899" s="388">
        <v>3</v>
      </c>
      <c r="B899" s="389" t="s">
        <v>5</v>
      </c>
      <c r="C899" s="386">
        <f t="shared" si="51"/>
        <v>1188</v>
      </c>
      <c r="D899" s="386">
        <f t="shared" si="51"/>
        <v>1139.875</v>
      </c>
      <c r="E899" s="386">
        <f t="shared" si="51"/>
        <v>844.25000000000011</v>
      </c>
      <c r="F899" s="386">
        <f t="shared" si="51"/>
        <v>600.875</v>
      </c>
      <c r="G899" s="386">
        <f t="shared" si="51"/>
        <v>471.35</v>
      </c>
    </row>
    <row r="900" spans="1:7" ht="14" hidden="1" thickBot="1" x14ac:dyDescent="0.2"/>
    <row r="901" spans="1:7" ht="18" hidden="1" x14ac:dyDescent="0.2">
      <c r="A901" s="525" t="s">
        <v>25</v>
      </c>
      <c r="B901" s="526"/>
      <c r="C901" s="526"/>
      <c r="D901" s="526"/>
      <c r="E901" s="526"/>
      <c r="F901" s="526"/>
      <c r="G901" s="526"/>
    </row>
    <row r="902" spans="1:7" ht="18" hidden="1" x14ac:dyDescent="0.2">
      <c r="A902" s="527" t="s">
        <v>6</v>
      </c>
      <c r="B902" s="528"/>
      <c r="C902" s="528"/>
      <c r="D902" s="528"/>
      <c r="E902" s="528"/>
      <c r="F902" s="528"/>
      <c r="G902" s="528"/>
    </row>
    <row r="903" spans="1:7" hidden="1" x14ac:dyDescent="0.15">
      <c r="A903" s="529" t="s">
        <v>0</v>
      </c>
      <c r="B903" s="530"/>
      <c r="C903" s="530"/>
      <c r="D903" s="530"/>
      <c r="E903" s="530"/>
      <c r="F903" s="530"/>
      <c r="G903" s="530"/>
    </row>
    <row r="904" spans="1:7" hidden="1" x14ac:dyDescent="0.15">
      <c r="A904" s="366" t="s">
        <v>2</v>
      </c>
      <c r="B904" s="367" t="s">
        <v>2</v>
      </c>
      <c r="C904" s="368">
        <v>0</v>
      </c>
      <c r="D904" s="368">
        <v>1000</v>
      </c>
      <c r="E904" s="368">
        <v>2000</v>
      </c>
      <c r="F904" s="380"/>
      <c r="G904" s="380"/>
    </row>
    <row r="905" spans="1:7" ht="15" hidden="1" x14ac:dyDescent="0.2">
      <c r="A905" s="366">
        <v>18</v>
      </c>
      <c r="B905" s="367"/>
      <c r="C905" s="379">
        <v>22463</v>
      </c>
      <c r="D905" s="379">
        <v>14495</v>
      </c>
      <c r="E905" s="392"/>
      <c r="F905" s="386"/>
      <c r="G905" s="386"/>
    </row>
    <row r="906" spans="1:7" ht="15" hidden="1" x14ac:dyDescent="0.2">
      <c r="A906" s="366">
        <v>19</v>
      </c>
      <c r="B906" s="367"/>
      <c r="C906" s="379">
        <v>22463</v>
      </c>
      <c r="D906" s="379">
        <v>14495</v>
      </c>
      <c r="E906" s="392"/>
      <c r="F906" s="386"/>
      <c r="G906" s="386"/>
    </row>
    <row r="907" spans="1:7" ht="15" hidden="1" x14ac:dyDescent="0.2">
      <c r="A907" s="366">
        <v>20</v>
      </c>
      <c r="B907" s="367"/>
      <c r="C907" s="379">
        <v>22463</v>
      </c>
      <c r="D907" s="379">
        <v>14495</v>
      </c>
      <c r="E907" s="392"/>
      <c r="F907" s="386"/>
      <c r="G907" s="386"/>
    </row>
    <row r="908" spans="1:7" ht="15" hidden="1" x14ac:dyDescent="0.2">
      <c r="A908" s="366">
        <v>21</v>
      </c>
      <c r="B908" s="367"/>
      <c r="C908" s="379">
        <v>22463</v>
      </c>
      <c r="D908" s="379">
        <v>14495</v>
      </c>
      <c r="E908" s="392"/>
      <c r="F908" s="386"/>
      <c r="G908" s="386"/>
    </row>
    <row r="909" spans="1:7" ht="15" hidden="1" x14ac:dyDescent="0.2">
      <c r="A909" s="366">
        <v>22</v>
      </c>
      <c r="B909" s="367"/>
      <c r="C909" s="379">
        <v>22463</v>
      </c>
      <c r="D909" s="379">
        <v>14495</v>
      </c>
      <c r="E909" s="392"/>
      <c r="F909" s="386"/>
      <c r="G909" s="386"/>
    </row>
    <row r="910" spans="1:7" ht="15" hidden="1" x14ac:dyDescent="0.2">
      <c r="A910" s="366">
        <v>23</v>
      </c>
      <c r="B910" s="367"/>
      <c r="C910" s="379">
        <v>22463</v>
      </c>
      <c r="D910" s="379">
        <v>14495</v>
      </c>
      <c r="E910" s="392"/>
      <c r="F910" s="386"/>
      <c r="G910" s="386"/>
    </row>
    <row r="911" spans="1:7" ht="15" hidden="1" x14ac:dyDescent="0.2">
      <c r="A911" s="366">
        <v>24</v>
      </c>
      <c r="B911" s="367"/>
      <c r="C911" s="379">
        <v>22463</v>
      </c>
      <c r="D911" s="379">
        <v>14495</v>
      </c>
      <c r="E911" s="392"/>
      <c r="F911" s="386"/>
      <c r="G911" s="386"/>
    </row>
    <row r="912" spans="1:7" ht="15" hidden="1" x14ac:dyDescent="0.2">
      <c r="A912" s="366">
        <v>25</v>
      </c>
      <c r="B912" s="367"/>
      <c r="C912" s="379">
        <v>24086</v>
      </c>
      <c r="D912" s="379">
        <v>15541</v>
      </c>
      <c r="E912" s="392"/>
      <c r="F912" s="386"/>
      <c r="G912" s="386"/>
    </row>
    <row r="913" spans="1:7" ht="15" hidden="1" x14ac:dyDescent="0.2">
      <c r="A913" s="366">
        <v>26</v>
      </c>
      <c r="B913" s="367"/>
      <c r="C913" s="379">
        <v>24086</v>
      </c>
      <c r="D913" s="379">
        <v>15541</v>
      </c>
      <c r="E913" s="392"/>
      <c r="F913" s="386"/>
      <c r="G913" s="386"/>
    </row>
    <row r="914" spans="1:7" ht="15" hidden="1" x14ac:dyDescent="0.2">
      <c r="A914" s="366">
        <v>27</v>
      </c>
      <c r="B914" s="367"/>
      <c r="C914" s="379">
        <v>24086</v>
      </c>
      <c r="D914" s="379">
        <v>15541</v>
      </c>
      <c r="E914" s="392"/>
      <c r="F914" s="386"/>
      <c r="G914" s="386"/>
    </row>
    <row r="915" spans="1:7" ht="15" hidden="1" x14ac:dyDescent="0.2">
      <c r="A915" s="366">
        <v>28</v>
      </c>
      <c r="B915" s="367"/>
      <c r="C915" s="379">
        <v>24086</v>
      </c>
      <c r="D915" s="379">
        <v>15541</v>
      </c>
      <c r="E915" s="392"/>
      <c r="F915" s="386"/>
      <c r="G915" s="386"/>
    </row>
    <row r="916" spans="1:7" ht="15" hidden="1" x14ac:dyDescent="0.2">
      <c r="A916" s="366">
        <v>29</v>
      </c>
      <c r="B916" s="367"/>
      <c r="C916" s="379">
        <v>24086</v>
      </c>
      <c r="D916" s="379">
        <v>15541</v>
      </c>
      <c r="E916" s="392"/>
      <c r="F916" s="386"/>
      <c r="G916" s="386"/>
    </row>
    <row r="917" spans="1:7" ht="15" hidden="1" x14ac:dyDescent="0.2">
      <c r="A917" s="366">
        <v>30</v>
      </c>
      <c r="B917" s="367"/>
      <c r="C917" s="379">
        <v>26887</v>
      </c>
      <c r="D917" s="379">
        <v>17344</v>
      </c>
      <c r="E917" s="392"/>
      <c r="F917" s="386"/>
      <c r="G917" s="386"/>
    </row>
    <row r="918" spans="1:7" ht="15" hidden="1" x14ac:dyDescent="0.2">
      <c r="A918" s="366">
        <v>31</v>
      </c>
      <c r="B918" s="367"/>
      <c r="C918" s="379">
        <v>26887</v>
      </c>
      <c r="D918" s="379">
        <v>17344</v>
      </c>
      <c r="E918" s="392"/>
      <c r="F918" s="386"/>
      <c r="G918" s="386"/>
    </row>
    <row r="919" spans="1:7" ht="15" hidden="1" x14ac:dyDescent="0.2">
      <c r="A919" s="366">
        <v>32</v>
      </c>
      <c r="B919" s="367"/>
      <c r="C919" s="379">
        <v>26887</v>
      </c>
      <c r="D919" s="379">
        <v>17344</v>
      </c>
      <c r="E919" s="392"/>
      <c r="F919" s="386"/>
      <c r="G919" s="386"/>
    </row>
    <row r="920" spans="1:7" ht="15" hidden="1" x14ac:dyDescent="0.2">
      <c r="A920" s="366">
        <v>33</v>
      </c>
      <c r="B920" s="367"/>
      <c r="C920" s="379">
        <v>26887</v>
      </c>
      <c r="D920" s="379">
        <v>17344</v>
      </c>
      <c r="E920" s="392"/>
      <c r="F920" s="386"/>
      <c r="G920" s="386"/>
    </row>
    <row r="921" spans="1:7" ht="15" hidden="1" x14ac:dyDescent="0.2">
      <c r="A921" s="366">
        <v>34</v>
      </c>
      <c r="B921" s="367"/>
      <c r="C921" s="379">
        <v>26887</v>
      </c>
      <c r="D921" s="379">
        <v>17344</v>
      </c>
      <c r="E921" s="392"/>
      <c r="F921" s="386"/>
      <c r="G921" s="386"/>
    </row>
    <row r="922" spans="1:7" ht="15" hidden="1" x14ac:dyDescent="0.2">
      <c r="A922" s="366">
        <v>35</v>
      </c>
      <c r="B922" s="367"/>
      <c r="C922" s="379">
        <v>30075</v>
      </c>
      <c r="D922" s="379">
        <v>19406</v>
      </c>
      <c r="E922" s="392"/>
      <c r="F922" s="386"/>
      <c r="G922" s="386"/>
    </row>
    <row r="923" spans="1:7" ht="15" hidden="1" x14ac:dyDescent="0.2">
      <c r="A923" s="366">
        <v>36</v>
      </c>
      <c r="B923" s="367"/>
      <c r="C923" s="379">
        <v>30075</v>
      </c>
      <c r="D923" s="379">
        <v>19406</v>
      </c>
      <c r="E923" s="392"/>
      <c r="F923" s="386"/>
      <c r="G923" s="386"/>
    </row>
    <row r="924" spans="1:7" ht="15" hidden="1" x14ac:dyDescent="0.2">
      <c r="A924" s="366">
        <v>37</v>
      </c>
      <c r="B924" s="367"/>
      <c r="C924" s="379">
        <v>30075</v>
      </c>
      <c r="D924" s="379">
        <v>19406</v>
      </c>
      <c r="E924" s="392"/>
      <c r="F924" s="386"/>
      <c r="G924" s="386"/>
    </row>
    <row r="925" spans="1:7" ht="15" hidden="1" x14ac:dyDescent="0.2">
      <c r="A925" s="366">
        <v>38</v>
      </c>
      <c r="B925" s="367"/>
      <c r="C925" s="379">
        <v>30075</v>
      </c>
      <c r="D925" s="379">
        <v>19406</v>
      </c>
      <c r="E925" s="392"/>
      <c r="F925" s="386"/>
      <c r="G925" s="386"/>
    </row>
    <row r="926" spans="1:7" ht="15" hidden="1" x14ac:dyDescent="0.2">
      <c r="A926" s="366">
        <v>39</v>
      </c>
      <c r="B926" s="367"/>
      <c r="C926" s="379">
        <v>30075</v>
      </c>
      <c r="D926" s="379">
        <v>19406</v>
      </c>
      <c r="E926" s="392"/>
      <c r="F926" s="386"/>
      <c r="G926" s="386"/>
    </row>
    <row r="927" spans="1:7" ht="15" hidden="1" x14ac:dyDescent="0.2">
      <c r="A927" s="366">
        <v>40</v>
      </c>
      <c r="B927" s="367"/>
      <c r="C927" s="379">
        <v>33717</v>
      </c>
      <c r="D927" s="379">
        <v>21753</v>
      </c>
      <c r="E927" s="392"/>
      <c r="F927" s="386"/>
      <c r="G927" s="386"/>
    </row>
    <row r="928" spans="1:7" ht="15" hidden="1" x14ac:dyDescent="0.2">
      <c r="A928" s="366">
        <v>41</v>
      </c>
      <c r="B928" s="367"/>
      <c r="C928" s="379">
        <v>33717</v>
      </c>
      <c r="D928" s="379">
        <v>21753</v>
      </c>
      <c r="E928" s="392"/>
      <c r="F928" s="386"/>
      <c r="G928" s="386"/>
    </row>
    <row r="929" spans="1:7" ht="15" hidden="1" x14ac:dyDescent="0.2">
      <c r="A929" s="366">
        <v>42</v>
      </c>
      <c r="B929" s="367"/>
      <c r="C929" s="379">
        <v>33717</v>
      </c>
      <c r="D929" s="379">
        <v>21753</v>
      </c>
      <c r="E929" s="392"/>
      <c r="F929" s="386"/>
      <c r="G929" s="386"/>
    </row>
    <row r="930" spans="1:7" ht="15" hidden="1" x14ac:dyDescent="0.2">
      <c r="A930" s="366">
        <v>43</v>
      </c>
      <c r="B930" s="367"/>
      <c r="C930" s="379">
        <v>33717</v>
      </c>
      <c r="D930" s="379">
        <v>21753</v>
      </c>
      <c r="E930" s="392"/>
      <c r="F930" s="386"/>
      <c r="G930" s="386"/>
    </row>
    <row r="931" spans="1:7" ht="15" hidden="1" x14ac:dyDescent="0.2">
      <c r="A931" s="366">
        <v>44</v>
      </c>
      <c r="B931" s="367"/>
      <c r="C931" s="379">
        <v>33717</v>
      </c>
      <c r="D931" s="379">
        <v>21753</v>
      </c>
      <c r="E931" s="392"/>
      <c r="F931" s="386"/>
      <c r="G931" s="386"/>
    </row>
    <row r="932" spans="1:7" ht="15" hidden="1" x14ac:dyDescent="0.2">
      <c r="A932" s="366">
        <v>45</v>
      </c>
      <c r="B932" s="367"/>
      <c r="C932" s="379">
        <v>37739</v>
      </c>
      <c r="D932" s="379">
        <v>24349</v>
      </c>
      <c r="E932" s="392"/>
      <c r="F932" s="386"/>
      <c r="G932" s="386"/>
    </row>
    <row r="933" spans="1:7" ht="15" hidden="1" x14ac:dyDescent="0.2">
      <c r="A933" s="366">
        <v>46</v>
      </c>
      <c r="B933" s="367"/>
      <c r="C933" s="379">
        <v>37739</v>
      </c>
      <c r="D933" s="379">
        <v>24349</v>
      </c>
      <c r="E933" s="392"/>
      <c r="F933" s="386"/>
      <c r="G933" s="386"/>
    </row>
    <row r="934" spans="1:7" ht="15" hidden="1" x14ac:dyDescent="0.2">
      <c r="A934" s="366">
        <v>47</v>
      </c>
      <c r="B934" s="367"/>
      <c r="C934" s="379">
        <v>37739</v>
      </c>
      <c r="D934" s="379">
        <v>24349</v>
      </c>
      <c r="E934" s="392"/>
      <c r="F934" s="386"/>
      <c r="G934" s="386"/>
    </row>
    <row r="935" spans="1:7" ht="15" hidden="1" x14ac:dyDescent="0.2">
      <c r="A935" s="366">
        <v>48</v>
      </c>
      <c r="B935" s="367"/>
      <c r="C935" s="379">
        <v>37739</v>
      </c>
      <c r="D935" s="379">
        <v>24349</v>
      </c>
      <c r="E935" s="392"/>
      <c r="F935" s="386"/>
      <c r="G935" s="386"/>
    </row>
    <row r="936" spans="1:7" ht="15" hidden="1" x14ac:dyDescent="0.2">
      <c r="A936" s="366">
        <v>49</v>
      </c>
      <c r="B936" s="367"/>
      <c r="C936" s="379">
        <v>37739</v>
      </c>
      <c r="D936" s="379">
        <v>24349</v>
      </c>
      <c r="E936" s="392"/>
      <c r="F936" s="386"/>
      <c r="G936" s="386"/>
    </row>
    <row r="937" spans="1:7" ht="15" hidden="1" x14ac:dyDescent="0.2">
      <c r="A937" s="366">
        <v>50</v>
      </c>
      <c r="B937" s="367"/>
      <c r="C937" s="379">
        <v>42237</v>
      </c>
      <c r="D937" s="379">
        <v>27249</v>
      </c>
      <c r="E937" s="392"/>
      <c r="F937" s="386"/>
      <c r="G937" s="386"/>
    </row>
    <row r="938" spans="1:7" ht="15" hidden="1" x14ac:dyDescent="0.2">
      <c r="A938" s="366">
        <v>51</v>
      </c>
      <c r="B938" s="367"/>
      <c r="C938" s="379">
        <v>42237</v>
      </c>
      <c r="D938" s="379">
        <v>27249</v>
      </c>
      <c r="E938" s="392"/>
      <c r="F938" s="386"/>
      <c r="G938" s="386"/>
    </row>
    <row r="939" spans="1:7" ht="15" hidden="1" x14ac:dyDescent="0.2">
      <c r="A939" s="366">
        <v>52</v>
      </c>
      <c r="B939" s="367"/>
      <c r="C939" s="379">
        <v>42237</v>
      </c>
      <c r="D939" s="379">
        <v>27249</v>
      </c>
      <c r="E939" s="392"/>
      <c r="F939" s="386"/>
      <c r="G939" s="386"/>
    </row>
    <row r="940" spans="1:7" ht="15" hidden="1" x14ac:dyDescent="0.2">
      <c r="A940" s="366">
        <v>53</v>
      </c>
      <c r="B940" s="367"/>
      <c r="C940" s="379">
        <v>42237</v>
      </c>
      <c r="D940" s="379">
        <v>27249</v>
      </c>
      <c r="E940" s="392"/>
      <c r="F940" s="386"/>
      <c r="G940" s="386"/>
    </row>
    <row r="941" spans="1:7" ht="15" hidden="1" x14ac:dyDescent="0.2">
      <c r="A941" s="366">
        <v>54</v>
      </c>
      <c r="B941" s="374"/>
      <c r="C941" s="379">
        <v>42237</v>
      </c>
      <c r="D941" s="379">
        <v>27249</v>
      </c>
      <c r="E941" s="392"/>
      <c r="F941" s="386"/>
      <c r="G941" s="386"/>
    </row>
    <row r="942" spans="1:7" ht="15" hidden="1" x14ac:dyDescent="0.2">
      <c r="A942" s="366">
        <v>55</v>
      </c>
      <c r="B942" s="374"/>
      <c r="C942" s="379">
        <v>47175</v>
      </c>
      <c r="D942" s="379">
        <v>30438</v>
      </c>
      <c r="E942" s="392"/>
      <c r="F942" s="386"/>
      <c r="G942" s="386"/>
    </row>
    <row r="943" spans="1:7" ht="15" hidden="1" x14ac:dyDescent="0.2">
      <c r="A943" s="366">
        <v>56</v>
      </c>
      <c r="B943" s="374"/>
      <c r="C943" s="379">
        <v>47175</v>
      </c>
      <c r="D943" s="379">
        <v>30438</v>
      </c>
      <c r="E943" s="392"/>
      <c r="F943" s="386"/>
      <c r="G943" s="386"/>
    </row>
    <row r="944" spans="1:7" ht="15" hidden="1" x14ac:dyDescent="0.2">
      <c r="A944" s="366">
        <v>57</v>
      </c>
      <c r="B944" s="374"/>
      <c r="C944" s="379">
        <v>47175</v>
      </c>
      <c r="D944" s="379">
        <v>30438</v>
      </c>
      <c r="E944" s="392"/>
      <c r="F944" s="386"/>
      <c r="G944" s="386"/>
    </row>
    <row r="945" spans="1:7" ht="15" hidden="1" x14ac:dyDescent="0.2">
      <c r="A945" s="366">
        <v>58</v>
      </c>
      <c r="B945" s="374"/>
      <c r="C945" s="379">
        <v>47175</v>
      </c>
      <c r="D945" s="379">
        <v>30438</v>
      </c>
      <c r="E945" s="392"/>
      <c r="F945" s="386"/>
      <c r="G945" s="386"/>
    </row>
    <row r="946" spans="1:7" ht="15" hidden="1" x14ac:dyDescent="0.2">
      <c r="A946" s="366">
        <v>59</v>
      </c>
      <c r="B946" s="374"/>
      <c r="C946" s="379">
        <v>47175</v>
      </c>
      <c r="D946" s="379">
        <v>30438</v>
      </c>
      <c r="E946" s="392"/>
      <c r="F946" s="386"/>
      <c r="G946" s="386"/>
    </row>
    <row r="947" spans="1:7" ht="15" hidden="1" x14ac:dyDescent="0.2">
      <c r="A947" s="366">
        <v>60</v>
      </c>
      <c r="B947" s="374"/>
      <c r="C947" s="379">
        <v>50450</v>
      </c>
      <c r="D947" s="379">
        <v>32550</v>
      </c>
      <c r="E947" s="392"/>
      <c r="F947" s="386"/>
      <c r="G947" s="386"/>
    </row>
    <row r="948" spans="1:7" ht="15" hidden="1" x14ac:dyDescent="0.2">
      <c r="A948" s="366">
        <v>61</v>
      </c>
      <c r="B948" s="374"/>
      <c r="C948" s="379">
        <v>56140</v>
      </c>
      <c r="D948" s="379">
        <v>36222</v>
      </c>
      <c r="E948" s="392"/>
      <c r="F948" s="386"/>
      <c r="G948" s="386"/>
    </row>
    <row r="949" spans="1:7" ht="15" hidden="1" x14ac:dyDescent="0.2">
      <c r="A949" s="366">
        <v>62</v>
      </c>
      <c r="B949" s="374"/>
      <c r="C949" s="379">
        <v>62276</v>
      </c>
      <c r="D949" s="379">
        <v>40180</v>
      </c>
      <c r="E949" s="392"/>
      <c r="F949" s="386"/>
      <c r="G949" s="386"/>
    </row>
    <row r="950" spans="1:7" ht="15" hidden="1" x14ac:dyDescent="0.2">
      <c r="A950" s="366">
        <v>63</v>
      </c>
      <c r="B950" s="374"/>
      <c r="C950" s="379">
        <v>68861</v>
      </c>
      <c r="D950" s="379">
        <v>44426</v>
      </c>
      <c r="E950" s="392"/>
      <c r="F950" s="386"/>
      <c r="G950" s="386"/>
    </row>
    <row r="951" spans="1:7" ht="15" hidden="1" x14ac:dyDescent="0.2">
      <c r="A951" s="366">
        <v>64</v>
      </c>
      <c r="B951" s="374"/>
      <c r="C951" s="379">
        <v>75891</v>
      </c>
      <c r="D951" s="379">
        <v>48963</v>
      </c>
      <c r="E951" s="392"/>
      <c r="F951" s="386"/>
      <c r="G951" s="386"/>
    </row>
    <row r="952" spans="1:7" ht="15" hidden="1" x14ac:dyDescent="0.2">
      <c r="A952" s="366">
        <v>65</v>
      </c>
      <c r="B952" s="374"/>
      <c r="C952" s="379">
        <v>83368</v>
      </c>
      <c r="D952" s="379">
        <v>53785</v>
      </c>
      <c r="E952" s="392"/>
      <c r="F952" s="386"/>
      <c r="G952" s="386"/>
    </row>
    <row r="953" spans="1:7" ht="15" hidden="1" x14ac:dyDescent="0.2">
      <c r="A953" s="366">
        <v>66</v>
      </c>
      <c r="B953" s="374"/>
      <c r="C953" s="379">
        <v>91288</v>
      </c>
      <c r="D953" s="379">
        <v>58898</v>
      </c>
      <c r="E953" s="392"/>
      <c r="F953" s="386"/>
      <c r="G953" s="386"/>
    </row>
    <row r="954" spans="1:7" ht="15" hidden="1" x14ac:dyDescent="0.2">
      <c r="A954" s="366">
        <v>67</v>
      </c>
      <c r="B954" s="374"/>
      <c r="C954" s="379">
        <v>99658</v>
      </c>
      <c r="D954" s="379">
        <v>64297</v>
      </c>
      <c r="E954" s="392"/>
      <c r="F954" s="386"/>
      <c r="G954" s="386"/>
    </row>
    <row r="955" spans="1:7" ht="15" hidden="1" x14ac:dyDescent="0.2">
      <c r="A955" s="366">
        <v>68</v>
      </c>
      <c r="B955" s="374"/>
      <c r="C955" s="379">
        <v>108472</v>
      </c>
      <c r="D955" s="379">
        <v>69986</v>
      </c>
      <c r="E955" s="392"/>
      <c r="F955" s="386"/>
      <c r="G955" s="386"/>
    </row>
    <row r="956" spans="1:7" ht="15" hidden="1" x14ac:dyDescent="0.2">
      <c r="A956" s="366">
        <v>69</v>
      </c>
      <c r="B956" s="374"/>
      <c r="C956" s="379">
        <v>117736</v>
      </c>
      <c r="D956" s="379">
        <v>75958</v>
      </c>
      <c r="E956" s="392"/>
      <c r="F956" s="386"/>
      <c r="G956" s="386"/>
    </row>
    <row r="957" spans="1:7" ht="15" hidden="1" x14ac:dyDescent="0.2">
      <c r="A957" s="366">
        <v>70</v>
      </c>
      <c r="B957" s="374"/>
      <c r="C957" s="379">
        <v>127445</v>
      </c>
      <c r="D957" s="379">
        <v>82222</v>
      </c>
      <c r="E957" s="392"/>
      <c r="F957" s="386"/>
      <c r="G957" s="386"/>
    </row>
    <row r="958" spans="1:7" ht="15" hidden="1" x14ac:dyDescent="0.2">
      <c r="A958" s="366">
        <v>71</v>
      </c>
      <c r="B958" s="374"/>
      <c r="C958" s="379">
        <v>137598</v>
      </c>
      <c r="D958" s="379">
        <v>88776</v>
      </c>
      <c r="E958" s="392"/>
      <c r="F958" s="386"/>
      <c r="G958" s="386"/>
    </row>
    <row r="959" spans="1:7" ht="15" hidden="1" x14ac:dyDescent="0.2">
      <c r="A959" s="366">
        <v>72</v>
      </c>
      <c r="B959" s="374"/>
      <c r="C959" s="379">
        <v>148200</v>
      </c>
      <c r="D959" s="379">
        <v>95614</v>
      </c>
      <c r="E959" s="392"/>
      <c r="F959" s="386"/>
      <c r="G959" s="386"/>
    </row>
    <row r="960" spans="1:7" ht="15" hidden="1" x14ac:dyDescent="0.2">
      <c r="A960" s="366">
        <v>73</v>
      </c>
      <c r="B960" s="374"/>
      <c r="C960" s="379">
        <v>159246</v>
      </c>
      <c r="D960" s="379">
        <v>102741</v>
      </c>
      <c r="E960" s="392"/>
      <c r="F960" s="386"/>
      <c r="G960" s="386"/>
    </row>
    <row r="961" spans="1:7" ht="15" hidden="1" x14ac:dyDescent="0.2">
      <c r="A961" s="366">
        <v>74</v>
      </c>
      <c r="B961" s="374"/>
      <c r="C961" s="379">
        <v>170744</v>
      </c>
      <c r="D961" s="379">
        <v>110158</v>
      </c>
      <c r="E961" s="392"/>
      <c r="F961" s="386"/>
      <c r="G961" s="386"/>
    </row>
    <row r="962" spans="1:7" ht="15" hidden="1" x14ac:dyDescent="0.2">
      <c r="A962" s="366">
        <v>75</v>
      </c>
      <c r="B962" s="374"/>
      <c r="C962" s="379">
        <v>182683</v>
      </c>
      <c r="D962" s="379">
        <v>117860</v>
      </c>
      <c r="E962" s="392"/>
      <c r="F962" s="386"/>
      <c r="G962" s="386"/>
    </row>
    <row r="963" spans="1:7" ht="15" hidden="1" x14ac:dyDescent="0.2">
      <c r="A963" s="366">
        <v>76</v>
      </c>
      <c r="B963" s="374"/>
      <c r="C963" s="379">
        <v>182683</v>
      </c>
      <c r="D963" s="379">
        <v>117860</v>
      </c>
      <c r="E963" s="392"/>
      <c r="F963" s="386"/>
      <c r="G963" s="386"/>
    </row>
    <row r="964" spans="1:7" ht="15" hidden="1" x14ac:dyDescent="0.2">
      <c r="A964" s="366">
        <v>77</v>
      </c>
      <c r="B964" s="374"/>
      <c r="C964" s="379">
        <v>182683</v>
      </c>
      <c r="D964" s="379">
        <v>117860</v>
      </c>
      <c r="E964" s="392"/>
      <c r="F964" s="386"/>
      <c r="G964" s="386"/>
    </row>
    <row r="965" spans="1:7" ht="15" hidden="1" x14ac:dyDescent="0.2">
      <c r="A965" s="366">
        <v>78</v>
      </c>
      <c r="B965" s="374"/>
      <c r="C965" s="379">
        <v>182683</v>
      </c>
      <c r="D965" s="379">
        <v>117860</v>
      </c>
      <c r="E965" s="392"/>
      <c r="F965" s="386"/>
      <c r="G965" s="386"/>
    </row>
    <row r="966" spans="1:7" ht="15" hidden="1" x14ac:dyDescent="0.2">
      <c r="A966" s="366">
        <v>79</v>
      </c>
      <c r="B966" s="374"/>
      <c r="C966" s="379">
        <v>182683</v>
      </c>
      <c r="D966" s="379">
        <v>117860</v>
      </c>
      <c r="E966" s="392"/>
      <c r="F966" s="386"/>
      <c r="G966" s="386"/>
    </row>
    <row r="967" spans="1:7" ht="15" hidden="1" x14ac:dyDescent="0.2">
      <c r="A967" s="366">
        <v>80</v>
      </c>
      <c r="B967" s="374"/>
      <c r="C967" s="379">
        <v>182683</v>
      </c>
      <c r="D967" s="379">
        <v>117860</v>
      </c>
      <c r="E967" s="392"/>
      <c r="F967" s="386"/>
      <c r="G967" s="386"/>
    </row>
    <row r="968" spans="1:7" ht="15" hidden="1" x14ac:dyDescent="0.2">
      <c r="A968" s="366">
        <v>81</v>
      </c>
      <c r="B968" s="374"/>
      <c r="C968" s="379">
        <v>182683</v>
      </c>
      <c r="D968" s="379">
        <v>117860</v>
      </c>
      <c r="E968" s="392"/>
      <c r="F968" s="386"/>
      <c r="G968" s="386"/>
    </row>
    <row r="969" spans="1:7" ht="15" hidden="1" x14ac:dyDescent="0.2">
      <c r="A969" s="366">
        <v>82</v>
      </c>
      <c r="B969" s="374"/>
      <c r="C969" s="379">
        <v>182683</v>
      </c>
      <c r="D969" s="379">
        <v>117860</v>
      </c>
      <c r="E969" s="392"/>
      <c r="F969" s="386"/>
      <c r="G969" s="386"/>
    </row>
    <row r="970" spans="1:7" ht="15" hidden="1" x14ac:dyDescent="0.2">
      <c r="A970" s="366">
        <v>83</v>
      </c>
      <c r="B970" s="374"/>
      <c r="C970" s="379">
        <v>182683</v>
      </c>
      <c r="D970" s="379">
        <v>117860</v>
      </c>
      <c r="E970" s="392"/>
      <c r="F970" s="386"/>
      <c r="G970" s="386"/>
    </row>
    <row r="971" spans="1:7" ht="15" hidden="1" x14ac:dyDescent="0.2">
      <c r="A971" s="366">
        <v>84</v>
      </c>
      <c r="B971" s="374" t="s">
        <v>3</v>
      </c>
      <c r="C971" s="379">
        <v>182683</v>
      </c>
      <c r="D971" s="379">
        <v>117860</v>
      </c>
      <c r="E971" s="392"/>
      <c r="F971" s="386"/>
      <c r="G971" s="386"/>
    </row>
    <row r="972" spans="1:7" ht="15" hidden="1" x14ac:dyDescent="0.2">
      <c r="A972" s="366">
        <v>1</v>
      </c>
      <c r="B972" s="374" t="s">
        <v>4</v>
      </c>
      <c r="C972" s="379">
        <v>9449</v>
      </c>
      <c r="D972" s="379">
        <v>6096</v>
      </c>
      <c r="E972" s="392"/>
      <c r="F972" s="395"/>
      <c r="G972" s="395"/>
    </row>
    <row r="973" spans="1:7" ht="15" hidden="1" x14ac:dyDescent="0.2">
      <c r="A973" s="366">
        <v>2</v>
      </c>
      <c r="B973" s="374" t="s">
        <v>1</v>
      </c>
      <c r="C973" s="379">
        <v>16063</v>
      </c>
      <c r="D973" s="379">
        <v>10362</v>
      </c>
      <c r="E973" s="392"/>
      <c r="F973" s="386"/>
      <c r="G973" s="386"/>
    </row>
    <row r="974" spans="1:7" ht="15" hidden="1" x14ac:dyDescent="0.2">
      <c r="A974" s="366">
        <v>3</v>
      </c>
      <c r="B974" s="374" t="s">
        <v>5</v>
      </c>
      <c r="C974" s="379">
        <v>22674</v>
      </c>
      <c r="D974" s="379">
        <v>14630</v>
      </c>
      <c r="E974" s="392"/>
      <c r="F974" s="386"/>
      <c r="G974" s="386"/>
    </row>
    <row r="975" spans="1:7" hidden="1" x14ac:dyDescent="0.15">
      <c r="A975" s="366"/>
      <c r="B975" s="376"/>
      <c r="C975" s="377"/>
      <c r="D975" s="377"/>
      <c r="E975" s="377"/>
      <c r="F975" s="377"/>
      <c r="G975" s="377"/>
    </row>
    <row r="976" spans="1:7" ht="18" hidden="1" x14ac:dyDescent="0.2">
      <c r="A976" s="527" t="s">
        <v>26</v>
      </c>
      <c r="B976" s="528"/>
      <c r="C976" s="528"/>
      <c r="D976" s="528"/>
      <c r="E976" s="528"/>
      <c r="F976" s="528"/>
      <c r="G976" s="528"/>
    </row>
    <row r="977" spans="1:7" hidden="1" x14ac:dyDescent="0.15">
      <c r="A977" s="529" t="s">
        <v>0</v>
      </c>
      <c r="B977" s="530"/>
      <c r="C977" s="530"/>
      <c r="D977" s="530"/>
      <c r="E977" s="530"/>
      <c r="F977" s="530"/>
      <c r="G977" s="530"/>
    </row>
    <row r="978" spans="1:7" hidden="1" x14ac:dyDescent="0.15">
      <c r="A978" s="366" t="s">
        <v>2</v>
      </c>
      <c r="B978" s="367" t="s">
        <v>2</v>
      </c>
      <c r="C978" s="368">
        <v>0</v>
      </c>
      <c r="D978" s="368">
        <v>1000</v>
      </c>
      <c r="E978" s="368">
        <v>2000</v>
      </c>
      <c r="F978" s="380"/>
      <c r="G978" s="380"/>
    </row>
    <row r="979" spans="1:7" hidden="1" x14ac:dyDescent="0.15">
      <c r="A979" s="366">
        <v>18</v>
      </c>
      <c r="B979" s="374"/>
      <c r="C979" s="10">
        <f>+C905*$K$2</f>
        <v>2096.5466666666666</v>
      </c>
      <c r="D979" s="10">
        <f t="shared" ref="D979:G979" si="52">+D905*$K$2</f>
        <v>1352.8666666666668</v>
      </c>
      <c r="E979" s="10">
        <f t="shared" si="52"/>
        <v>0</v>
      </c>
      <c r="F979" s="10">
        <f t="shared" si="52"/>
        <v>0</v>
      </c>
      <c r="G979" s="10">
        <f t="shared" si="52"/>
        <v>0</v>
      </c>
    </row>
    <row r="980" spans="1:7" hidden="1" x14ac:dyDescent="0.15">
      <c r="A980" s="366">
        <v>19</v>
      </c>
      <c r="B980" s="374"/>
      <c r="C980" s="10">
        <f t="shared" ref="C980:G995" si="53">+C906*$K$2</f>
        <v>2096.5466666666666</v>
      </c>
      <c r="D980" s="10">
        <f t="shared" si="53"/>
        <v>1352.8666666666668</v>
      </c>
      <c r="E980" s="10">
        <f t="shared" si="53"/>
        <v>0</v>
      </c>
      <c r="F980" s="10">
        <f t="shared" si="53"/>
        <v>0</v>
      </c>
      <c r="G980" s="10">
        <f t="shared" si="53"/>
        <v>0</v>
      </c>
    </row>
    <row r="981" spans="1:7" hidden="1" x14ac:dyDescent="0.15">
      <c r="A981" s="366">
        <v>20</v>
      </c>
      <c r="B981" s="374"/>
      <c r="C981" s="10">
        <f t="shared" si="53"/>
        <v>2096.5466666666666</v>
      </c>
      <c r="D981" s="10">
        <f t="shared" si="53"/>
        <v>1352.8666666666668</v>
      </c>
      <c r="E981" s="10">
        <f t="shared" si="53"/>
        <v>0</v>
      </c>
      <c r="F981" s="10">
        <f t="shared" si="53"/>
        <v>0</v>
      </c>
      <c r="G981" s="10">
        <f t="shared" si="53"/>
        <v>0</v>
      </c>
    </row>
    <row r="982" spans="1:7" hidden="1" x14ac:dyDescent="0.15">
      <c r="A982" s="366">
        <v>21</v>
      </c>
      <c r="B982" s="374"/>
      <c r="C982" s="10">
        <f t="shared" si="53"/>
        <v>2096.5466666666666</v>
      </c>
      <c r="D982" s="10">
        <f t="shared" si="53"/>
        <v>1352.8666666666668</v>
      </c>
      <c r="E982" s="10">
        <f t="shared" si="53"/>
        <v>0</v>
      </c>
      <c r="F982" s="10">
        <f t="shared" si="53"/>
        <v>0</v>
      </c>
      <c r="G982" s="10">
        <f t="shared" si="53"/>
        <v>0</v>
      </c>
    </row>
    <row r="983" spans="1:7" hidden="1" x14ac:dyDescent="0.15">
      <c r="A983" s="366">
        <v>22</v>
      </c>
      <c r="B983" s="374"/>
      <c r="C983" s="10">
        <f t="shared" si="53"/>
        <v>2096.5466666666666</v>
      </c>
      <c r="D983" s="10">
        <f t="shared" si="53"/>
        <v>1352.8666666666668</v>
      </c>
      <c r="E983" s="10">
        <f t="shared" si="53"/>
        <v>0</v>
      </c>
      <c r="F983" s="10">
        <f t="shared" si="53"/>
        <v>0</v>
      </c>
      <c r="G983" s="10">
        <f t="shared" si="53"/>
        <v>0</v>
      </c>
    </row>
    <row r="984" spans="1:7" hidden="1" x14ac:dyDescent="0.15">
      <c r="A984" s="366">
        <v>23</v>
      </c>
      <c r="B984" s="374"/>
      <c r="C984" s="10">
        <f t="shared" si="53"/>
        <v>2096.5466666666666</v>
      </c>
      <c r="D984" s="10">
        <f t="shared" si="53"/>
        <v>1352.8666666666668</v>
      </c>
      <c r="E984" s="10">
        <f t="shared" si="53"/>
        <v>0</v>
      </c>
      <c r="F984" s="10">
        <f t="shared" si="53"/>
        <v>0</v>
      </c>
      <c r="G984" s="10">
        <f t="shared" si="53"/>
        <v>0</v>
      </c>
    </row>
    <row r="985" spans="1:7" hidden="1" x14ac:dyDescent="0.15">
      <c r="A985" s="366">
        <v>24</v>
      </c>
      <c r="B985" s="374"/>
      <c r="C985" s="10">
        <f t="shared" si="53"/>
        <v>2096.5466666666666</v>
      </c>
      <c r="D985" s="10">
        <f t="shared" si="53"/>
        <v>1352.8666666666668</v>
      </c>
      <c r="E985" s="10">
        <f t="shared" si="53"/>
        <v>0</v>
      </c>
      <c r="F985" s="10">
        <f t="shared" si="53"/>
        <v>0</v>
      </c>
      <c r="G985" s="10">
        <f t="shared" si="53"/>
        <v>0</v>
      </c>
    </row>
    <row r="986" spans="1:7" hidden="1" x14ac:dyDescent="0.15">
      <c r="A986" s="366">
        <v>25</v>
      </c>
      <c r="B986" s="374"/>
      <c r="C986" s="10">
        <f t="shared" si="53"/>
        <v>2248.0266666666666</v>
      </c>
      <c r="D986" s="10">
        <f t="shared" si="53"/>
        <v>1450.4933333333333</v>
      </c>
      <c r="E986" s="10">
        <f t="shared" si="53"/>
        <v>0</v>
      </c>
      <c r="F986" s="10">
        <f t="shared" si="53"/>
        <v>0</v>
      </c>
      <c r="G986" s="10">
        <f t="shared" si="53"/>
        <v>0</v>
      </c>
    </row>
    <row r="987" spans="1:7" hidden="1" x14ac:dyDescent="0.15">
      <c r="A987" s="366">
        <v>26</v>
      </c>
      <c r="B987" s="374"/>
      <c r="C987" s="10">
        <f t="shared" si="53"/>
        <v>2248.0266666666666</v>
      </c>
      <c r="D987" s="10">
        <f t="shared" si="53"/>
        <v>1450.4933333333333</v>
      </c>
      <c r="E987" s="10">
        <f t="shared" si="53"/>
        <v>0</v>
      </c>
      <c r="F987" s="10">
        <f t="shared" si="53"/>
        <v>0</v>
      </c>
      <c r="G987" s="10">
        <f t="shared" si="53"/>
        <v>0</v>
      </c>
    </row>
    <row r="988" spans="1:7" hidden="1" x14ac:dyDescent="0.15">
      <c r="A988" s="366">
        <v>27</v>
      </c>
      <c r="B988" s="374"/>
      <c r="C988" s="10">
        <f t="shared" si="53"/>
        <v>2248.0266666666666</v>
      </c>
      <c r="D988" s="10">
        <f t="shared" si="53"/>
        <v>1450.4933333333333</v>
      </c>
      <c r="E988" s="10">
        <f t="shared" si="53"/>
        <v>0</v>
      </c>
      <c r="F988" s="10">
        <f t="shared" si="53"/>
        <v>0</v>
      </c>
      <c r="G988" s="10">
        <f t="shared" si="53"/>
        <v>0</v>
      </c>
    </row>
    <row r="989" spans="1:7" hidden="1" x14ac:dyDescent="0.15">
      <c r="A989" s="366">
        <v>28</v>
      </c>
      <c r="B989" s="374"/>
      <c r="C989" s="10">
        <f t="shared" si="53"/>
        <v>2248.0266666666666</v>
      </c>
      <c r="D989" s="10">
        <f t="shared" si="53"/>
        <v>1450.4933333333333</v>
      </c>
      <c r="E989" s="10">
        <f t="shared" si="53"/>
        <v>0</v>
      </c>
      <c r="F989" s="10">
        <f t="shared" si="53"/>
        <v>0</v>
      </c>
      <c r="G989" s="10">
        <f t="shared" si="53"/>
        <v>0</v>
      </c>
    </row>
    <row r="990" spans="1:7" hidden="1" x14ac:dyDescent="0.15">
      <c r="A990" s="366">
        <v>29</v>
      </c>
      <c r="B990" s="374"/>
      <c r="C990" s="10">
        <f t="shared" si="53"/>
        <v>2248.0266666666666</v>
      </c>
      <c r="D990" s="10">
        <f t="shared" si="53"/>
        <v>1450.4933333333333</v>
      </c>
      <c r="E990" s="10">
        <f t="shared" si="53"/>
        <v>0</v>
      </c>
      <c r="F990" s="10">
        <f t="shared" si="53"/>
        <v>0</v>
      </c>
      <c r="G990" s="10">
        <f t="shared" si="53"/>
        <v>0</v>
      </c>
    </row>
    <row r="991" spans="1:7" hidden="1" x14ac:dyDescent="0.15">
      <c r="A991" s="366">
        <v>30</v>
      </c>
      <c r="B991" s="374"/>
      <c r="C991" s="10">
        <f t="shared" si="53"/>
        <v>2509.4533333333334</v>
      </c>
      <c r="D991" s="10">
        <f t="shared" si="53"/>
        <v>1618.7733333333333</v>
      </c>
      <c r="E991" s="10">
        <f t="shared" si="53"/>
        <v>0</v>
      </c>
      <c r="F991" s="10">
        <f t="shared" si="53"/>
        <v>0</v>
      </c>
      <c r="G991" s="10">
        <f t="shared" si="53"/>
        <v>0</v>
      </c>
    </row>
    <row r="992" spans="1:7" hidden="1" x14ac:dyDescent="0.15">
      <c r="A992" s="366">
        <v>31</v>
      </c>
      <c r="B992" s="374"/>
      <c r="C992" s="10">
        <f t="shared" si="53"/>
        <v>2509.4533333333334</v>
      </c>
      <c r="D992" s="10">
        <f t="shared" si="53"/>
        <v>1618.7733333333333</v>
      </c>
      <c r="E992" s="10">
        <f t="shared" si="53"/>
        <v>0</v>
      </c>
      <c r="F992" s="10">
        <f t="shared" si="53"/>
        <v>0</v>
      </c>
      <c r="G992" s="10">
        <f t="shared" si="53"/>
        <v>0</v>
      </c>
    </row>
    <row r="993" spans="1:7" hidden="1" x14ac:dyDescent="0.15">
      <c r="A993" s="366">
        <v>32</v>
      </c>
      <c r="B993" s="374"/>
      <c r="C993" s="10">
        <f t="shared" si="53"/>
        <v>2509.4533333333334</v>
      </c>
      <c r="D993" s="10">
        <f t="shared" si="53"/>
        <v>1618.7733333333333</v>
      </c>
      <c r="E993" s="10">
        <f t="shared" si="53"/>
        <v>0</v>
      </c>
      <c r="F993" s="10">
        <f t="shared" si="53"/>
        <v>0</v>
      </c>
      <c r="G993" s="10">
        <f t="shared" si="53"/>
        <v>0</v>
      </c>
    </row>
    <row r="994" spans="1:7" hidden="1" x14ac:dyDescent="0.15">
      <c r="A994" s="366">
        <v>33</v>
      </c>
      <c r="B994" s="374"/>
      <c r="C994" s="10">
        <f t="shared" si="53"/>
        <v>2509.4533333333334</v>
      </c>
      <c r="D994" s="10">
        <f t="shared" si="53"/>
        <v>1618.7733333333333</v>
      </c>
      <c r="E994" s="10">
        <f t="shared" si="53"/>
        <v>0</v>
      </c>
      <c r="F994" s="10">
        <f t="shared" si="53"/>
        <v>0</v>
      </c>
      <c r="G994" s="10">
        <f t="shared" si="53"/>
        <v>0</v>
      </c>
    </row>
    <row r="995" spans="1:7" hidden="1" x14ac:dyDescent="0.15">
      <c r="A995" s="366">
        <v>34</v>
      </c>
      <c r="B995" s="374"/>
      <c r="C995" s="10">
        <f t="shared" si="53"/>
        <v>2509.4533333333334</v>
      </c>
      <c r="D995" s="10">
        <f t="shared" si="53"/>
        <v>1618.7733333333333</v>
      </c>
      <c r="E995" s="10">
        <f t="shared" si="53"/>
        <v>0</v>
      </c>
      <c r="F995" s="10">
        <f t="shared" si="53"/>
        <v>0</v>
      </c>
      <c r="G995" s="10">
        <f t="shared" si="53"/>
        <v>0</v>
      </c>
    </row>
    <row r="996" spans="1:7" hidden="1" x14ac:dyDescent="0.15">
      <c r="A996" s="366">
        <v>35</v>
      </c>
      <c r="B996" s="374"/>
      <c r="C996" s="10">
        <f t="shared" ref="C996:G1011" si="54">+C922*$K$2</f>
        <v>2807</v>
      </c>
      <c r="D996" s="10">
        <f t="shared" si="54"/>
        <v>1811.2266666666667</v>
      </c>
      <c r="E996" s="10">
        <f t="shared" si="54"/>
        <v>0</v>
      </c>
      <c r="F996" s="10">
        <f t="shared" si="54"/>
        <v>0</v>
      </c>
      <c r="G996" s="10">
        <f t="shared" si="54"/>
        <v>0</v>
      </c>
    </row>
    <row r="997" spans="1:7" hidden="1" x14ac:dyDescent="0.15">
      <c r="A997" s="366">
        <v>36</v>
      </c>
      <c r="B997" s="374"/>
      <c r="C997" s="10">
        <f t="shared" si="54"/>
        <v>2807</v>
      </c>
      <c r="D997" s="10">
        <f t="shared" si="54"/>
        <v>1811.2266666666667</v>
      </c>
      <c r="E997" s="10">
        <f t="shared" si="54"/>
        <v>0</v>
      </c>
      <c r="F997" s="10">
        <f t="shared" si="54"/>
        <v>0</v>
      </c>
      <c r="G997" s="10">
        <f t="shared" si="54"/>
        <v>0</v>
      </c>
    </row>
    <row r="998" spans="1:7" hidden="1" x14ac:dyDescent="0.15">
      <c r="A998" s="366">
        <v>37</v>
      </c>
      <c r="B998" s="374"/>
      <c r="C998" s="10">
        <f t="shared" si="54"/>
        <v>2807</v>
      </c>
      <c r="D998" s="10">
        <f t="shared" si="54"/>
        <v>1811.2266666666667</v>
      </c>
      <c r="E998" s="10">
        <f t="shared" si="54"/>
        <v>0</v>
      </c>
      <c r="F998" s="10">
        <f t="shared" si="54"/>
        <v>0</v>
      </c>
      <c r="G998" s="10">
        <f t="shared" si="54"/>
        <v>0</v>
      </c>
    </row>
    <row r="999" spans="1:7" hidden="1" x14ac:dyDescent="0.15">
      <c r="A999" s="366">
        <v>38</v>
      </c>
      <c r="B999" s="374"/>
      <c r="C999" s="10">
        <f t="shared" si="54"/>
        <v>2807</v>
      </c>
      <c r="D999" s="10">
        <f t="shared" si="54"/>
        <v>1811.2266666666667</v>
      </c>
      <c r="E999" s="10">
        <f t="shared" si="54"/>
        <v>0</v>
      </c>
      <c r="F999" s="10">
        <f t="shared" si="54"/>
        <v>0</v>
      </c>
      <c r="G999" s="10">
        <f t="shared" si="54"/>
        <v>0</v>
      </c>
    </row>
    <row r="1000" spans="1:7" hidden="1" x14ac:dyDescent="0.15">
      <c r="A1000" s="366">
        <v>39</v>
      </c>
      <c r="B1000" s="374"/>
      <c r="C1000" s="10">
        <f t="shared" si="54"/>
        <v>2807</v>
      </c>
      <c r="D1000" s="10">
        <f t="shared" si="54"/>
        <v>1811.2266666666667</v>
      </c>
      <c r="E1000" s="10">
        <f t="shared" si="54"/>
        <v>0</v>
      </c>
      <c r="F1000" s="10">
        <f t="shared" si="54"/>
        <v>0</v>
      </c>
      <c r="G1000" s="10">
        <f t="shared" si="54"/>
        <v>0</v>
      </c>
    </row>
    <row r="1001" spans="1:7" hidden="1" x14ac:dyDescent="0.15">
      <c r="A1001" s="366">
        <v>40</v>
      </c>
      <c r="B1001" s="374"/>
      <c r="C1001" s="10">
        <f t="shared" si="54"/>
        <v>3146.92</v>
      </c>
      <c r="D1001" s="10">
        <f t="shared" si="54"/>
        <v>2030.2800000000002</v>
      </c>
      <c r="E1001" s="10">
        <f t="shared" si="54"/>
        <v>0</v>
      </c>
      <c r="F1001" s="10">
        <f t="shared" si="54"/>
        <v>0</v>
      </c>
      <c r="G1001" s="10">
        <f t="shared" si="54"/>
        <v>0</v>
      </c>
    </row>
    <row r="1002" spans="1:7" hidden="1" x14ac:dyDescent="0.15">
      <c r="A1002" s="366">
        <v>41</v>
      </c>
      <c r="B1002" s="374"/>
      <c r="C1002" s="10">
        <f t="shared" si="54"/>
        <v>3146.92</v>
      </c>
      <c r="D1002" s="10">
        <f t="shared" si="54"/>
        <v>2030.2800000000002</v>
      </c>
      <c r="E1002" s="10">
        <f t="shared" si="54"/>
        <v>0</v>
      </c>
      <c r="F1002" s="10">
        <f t="shared" si="54"/>
        <v>0</v>
      </c>
      <c r="G1002" s="10">
        <f t="shared" si="54"/>
        <v>0</v>
      </c>
    </row>
    <row r="1003" spans="1:7" hidden="1" x14ac:dyDescent="0.15">
      <c r="A1003" s="366">
        <v>42</v>
      </c>
      <c r="B1003" s="374"/>
      <c r="C1003" s="10">
        <f t="shared" si="54"/>
        <v>3146.92</v>
      </c>
      <c r="D1003" s="10">
        <f t="shared" si="54"/>
        <v>2030.2800000000002</v>
      </c>
      <c r="E1003" s="10">
        <f t="shared" si="54"/>
        <v>0</v>
      </c>
      <c r="F1003" s="10">
        <f t="shared" si="54"/>
        <v>0</v>
      </c>
      <c r="G1003" s="10">
        <f t="shared" si="54"/>
        <v>0</v>
      </c>
    </row>
    <row r="1004" spans="1:7" hidden="1" x14ac:dyDescent="0.15">
      <c r="A1004" s="366">
        <v>43</v>
      </c>
      <c r="B1004" s="374"/>
      <c r="C1004" s="10">
        <f t="shared" si="54"/>
        <v>3146.92</v>
      </c>
      <c r="D1004" s="10">
        <f t="shared" si="54"/>
        <v>2030.2800000000002</v>
      </c>
      <c r="E1004" s="10">
        <f t="shared" si="54"/>
        <v>0</v>
      </c>
      <c r="F1004" s="10">
        <f t="shared" si="54"/>
        <v>0</v>
      </c>
      <c r="G1004" s="10">
        <f t="shared" si="54"/>
        <v>0</v>
      </c>
    </row>
    <row r="1005" spans="1:7" hidden="1" x14ac:dyDescent="0.15">
      <c r="A1005" s="366">
        <v>44</v>
      </c>
      <c r="B1005" s="374"/>
      <c r="C1005" s="10">
        <f t="shared" si="54"/>
        <v>3146.92</v>
      </c>
      <c r="D1005" s="10">
        <f t="shared" si="54"/>
        <v>2030.2800000000002</v>
      </c>
      <c r="E1005" s="10">
        <f t="shared" si="54"/>
        <v>0</v>
      </c>
      <c r="F1005" s="10">
        <f t="shared" si="54"/>
        <v>0</v>
      </c>
      <c r="G1005" s="10">
        <f t="shared" si="54"/>
        <v>0</v>
      </c>
    </row>
    <row r="1006" spans="1:7" hidden="1" x14ac:dyDescent="0.15">
      <c r="A1006" s="366">
        <v>45</v>
      </c>
      <c r="B1006" s="374"/>
      <c r="C1006" s="10">
        <f t="shared" si="54"/>
        <v>3522.3066666666668</v>
      </c>
      <c r="D1006" s="10">
        <f t="shared" si="54"/>
        <v>2272.5733333333333</v>
      </c>
      <c r="E1006" s="10">
        <f t="shared" si="54"/>
        <v>0</v>
      </c>
      <c r="F1006" s="10">
        <f t="shared" si="54"/>
        <v>0</v>
      </c>
      <c r="G1006" s="10">
        <f t="shared" si="54"/>
        <v>0</v>
      </c>
    </row>
    <row r="1007" spans="1:7" hidden="1" x14ac:dyDescent="0.15">
      <c r="A1007" s="366">
        <v>46</v>
      </c>
      <c r="B1007" s="374"/>
      <c r="C1007" s="10">
        <f t="shared" si="54"/>
        <v>3522.3066666666668</v>
      </c>
      <c r="D1007" s="10">
        <f t="shared" si="54"/>
        <v>2272.5733333333333</v>
      </c>
      <c r="E1007" s="10">
        <f t="shared" si="54"/>
        <v>0</v>
      </c>
      <c r="F1007" s="10">
        <f t="shared" si="54"/>
        <v>0</v>
      </c>
      <c r="G1007" s="10">
        <f t="shared" si="54"/>
        <v>0</v>
      </c>
    </row>
    <row r="1008" spans="1:7" hidden="1" x14ac:dyDescent="0.15">
      <c r="A1008" s="366">
        <v>47</v>
      </c>
      <c r="B1008" s="374"/>
      <c r="C1008" s="10">
        <f t="shared" si="54"/>
        <v>3522.3066666666668</v>
      </c>
      <c r="D1008" s="10">
        <f t="shared" si="54"/>
        <v>2272.5733333333333</v>
      </c>
      <c r="E1008" s="10">
        <f t="shared" si="54"/>
        <v>0</v>
      </c>
      <c r="F1008" s="10">
        <f t="shared" si="54"/>
        <v>0</v>
      </c>
      <c r="G1008" s="10">
        <f t="shared" si="54"/>
        <v>0</v>
      </c>
    </row>
    <row r="1009" spans="1:7" hidden="1" x14ac:dyDescent="0.15">
      <c r="A1009" s="366">
        <v>48</v>
      </c>
      <c r="B1009" s="374"/>
      <c r="C1009" s="10">
        <f t="shared" si="54"/>
        <v>3522.3066666666668</v>
      </c>
      <c r="D1009" s="10">
        <f t="shared" si="54"/>
        <v>2272.5733333333333</v>
      </c>
      <c r="E1009" s="10">
        <f t="shared" si="54"/>
        <v>0</v>
      </c>
      <c r="F1009" s="10">
        <f t="shared" si="54"/>
        <v>0</v>
      </c>
      <c r="G1009" s="10">
        <f t="shared" si="54"/>
        <v>0</v>
      </c>
    </row>
    <row r="1010" spans="1:7" hidden="1" x14ac:dyDescent="0.15">
      <c r="A1010" s="366">
        <v>49</v>
      </c>
      <c r="B1010" s="374"/>
      <c r="C1010" s="10">
        <f t="shared" si="54"/>
        <v>3522.3066666666668</v>
      </c>
      <c r="D1010" s="10">
        <f t="shared" si="54"/>
        <v>2272.5733333333333</v>
      </c>
      <c r="E1010" s="10">
        <f t="shared" si="54"/>
        <v>0</v>
      </c>
      <c r="F1010" s="10">
        <f t="shared" si="54"/>
        <v>0</v>
      </c>
      <c r="G1010" s="10">
        <f t="shared" si="54"/>
        <v>0</v>
      </c>
    </row>
    <row r="1011" spans="1:7" hidden="1" x14ac:dyDescent="0.15">
      <c r="A1011" s="366">
        <v>50</v>
      </c>
      <c r="B1011" s="374"/>
      <c r="C1011" s="10">
        <f t="shared" si="54"/>
        <v>3942.1200000000003</v>
      </c>
      <c r="D1011" s="10">
        <f t="shared" si="54"/>
        <v>2543.2400000000002</v>
      </c>
      <c r="E1011" s="10">
        <f t="shared" si="54"/>
        <v>0</v>
      </c>
      <c r="F1011" s="10">
        <f t="shared" si="54"/>
        <v>0</v>
      </c>
      <c r="G1011" s="10">
        <f t="shared" si="54"/>
        <v>0</v>
      </c>
    </row>
    <row r="1012" spans="1:7" hidden="1" x14ac:dyDescent="0.15">
      <c r="A1012" s="366">
        <v>51</v>
      </c>
      <c r="B1012" s="374"/>
      <c r="C1012" s="10">
        <f t="shared" ref="C1012:G1027" si="55">+C938*$K$2</f>
        <v>3942.1200000000003</v>
      </c>
      <c r="D1012" s="10">
        <f t="shared" si="55"/>
        <v>2543.2400000000002</v>
      </c>
      <c r="E1012" s="10">
        <f t="shared" si="55"/>
        <v>0</v>
      </c>
      <c r="F1012" s="10">
        <f t="shared" si="55"/>
        <v>0</v>
      </c>
      <c r="G1012" s="10">
        <f t="shared" si="55"/>
        <v>0</v>
      </c>
    </row>
    <row r="1013" spans="1:7" hidden="1" x14ac:dyDescent="0.15">
      <c r="A1013" s="366">
        <v>52</v>
      </c>
      <c r="B1013" s="374"/>
      <c r="C1013" s="10">
        <f t="shared" si="55"/>
        <v>3942.1200000000003</v>
      </c>
      <c r="D1013" s="10">
        <f t="shared" si="55"/>
        <v>2543.2400000000002</v>
      </c>
      <c r="E1013" s="10">
        <f t="shared" si="55"/>
        <v>0</v>
      </c>
      <c r="F1013" s="10">
        <f t="shared" si="55"/>
        <v>0</v>
      </c>
      <c r="G1013" s="10">
        <f t="shared" si="55"/>
        <v>0</v>
      </c>
    </row>
    <row r="1014" spans="1:7" hidden="1" x14ac:dyDescent="0.15">
      <c r="A1014" s="366">
        <v>53</v>
      </c>
      <c r="B1014" s="374"/>
      <c r="C1014" s="10">
        <f t="shared" si="55"/>
        <v>3942.1200000000003</v>
      </c>
      <c r="D1014" s="10">
        <f t="shared" si="55"/>
        <v>2543.2400000000002</v>
      </c>
      <c r="E1014" s="10">
        <f t="shared" si="55"/>
        <v>0</v>
      </c>
      <c r="F1014" s="10">
        <f t="shared" si="55"/>
        <v>0</v>
      </c>
      <c r="G1014" s="10">
        <f t="shared" si="55"/>
        <v>0</v>
      </c>
    </row>
    <row r="1015" spans="1:7" hidden="1" x14ac:dyDescent="0.15">
      <c r="A1015" s="366">
        <v>54</v>
      </c>
      <c r="B1015" s="374"/>
      <c r="C1015" s="10">
        <f t="shared" si="55"/>
        <v>3942.1200000000003</v>
      </c>
      <c r="D1015" s="10">
        <f t="shared" si="55"/>
        <v>2543.2400000000002</v>
      </c>
      <c r="E1015" s="10">
        <f t="shared" si="55"/>
        <v>0</v>
      </c>
      <c r="F1015" s="10">
        <f t="shared" si="55"/>
        <v>0</v>
      </c>
      <c r="G1015" s="10">
        <f t="shared" si="55"/>
        <v>0</v>
      </c>
    </row>
    <row r="1016" spans="1:7" hidden="1" x14ac:dyDescent="0.15">
      <c r="A1016" s="366">
        <v>55</v>
      </c>
      <c r="B1016" s="374"/>
      <c r="C1016" s="10">
        <f t="shared" si="55"/>
        <v>4403</v>
      </c>
      <c r="D1016" s="10">
        <f t="shared" si="55"/>
        <v>2840.88</v>
      </c>
      <c r="E1016" s="10">
        <f t="shared" si="55"/>
        <v>0</v>
      </c>
      <c r="F1016" s="10">
        <f t="shared" si="55"/>
        <v>0</v>
      </c>
      <c r="G1016" s="10">
        <f t="shared" si="55"/>
        <v>0</v>
      </c>
    </row>
    <row r="1017" spans="1:7" hidden="1" x14ac:dyDescent="0.15">
      <c r="A1017" s="366">
        <v>56</v>
      </c>
      <c r="B1017" s="374"/>
      <c r="C1017" s="10">
        <f t="shared" si="55"/>
        <v>4403</v>
      </c>
      <c r="D1017" s="10">
        <f t="shared" si="55"/>
        <v>2840.88</v>
      </c>
      <c r="E1017" s="10">
        <f t="shared" si="55"/>
        <v>0</v>
      </c>
      <c r="F1017" s="10">
        <f t="shared" si="55"/>
        <v>0</v>
      </c>
      <c r="G1017" s="10">
        <f t="shared" si="55"/>
        <v>0</v>
      </c>
    </row>
    <row r="1018" spans="1:7" hidden="1" x14ac:dyDescent="0.15">
      <c r="A1018" s="366">
        <v>57</v>
      </c>
      <c r="B1018" s="374"/>
      <c r="C1018" s="10">
        <f t="shared" si="55"/>
        <v>4403</v>
      </c>
      <c r="D1018" s="10">
        <f t="shared" si="55"/>
        <v>2840.88</v>
      </c>
      <c r="E1018" s="10">
        <f t="shared" si="55"/>
        <v>0</v>
      </c>
      <c r="F1018" s="10">
        <f t="shared" si="55"/>
        <v>0</v>
      </c>
      <c r="G1018" s="10">
        <f t="shared" si="55"/>
        <v>0</v>
      </c>
    </row>
    <row r="1019" spans="1:7" hidden="1" x14ac:dyDescent="0.15">
      <c r="A1019" s="366">
        <v>58</v>
      </c>
      <c r="B1019" s="374"/>
      <c r="C1019" s="10">
        <f t="shared" si="55"/>
        <v>4403</v>
      </c>
      <c r="D1019" s="10">
        <f t="shared" si="55"/>
        <v>2840.88</v>
      </c>
      <c r="E1019" s="10">
        <f t="shared" si="55"/>
        <v>0</v>
      </c>
      <c r="F1019" s="10">
        <f t="shared" si="55"/>
        <v>0</v>
      </c>
      <c r="G1019" s="10">
        <f t="shared" si="55"/>
        <v>0</v>
      </c>
    </row>
    <row r="1020" spans="1:7" hidden="1" x14ac:dyDescent="0.15">
      <c r="A1020" s="366">
        <v>59</v>
      </c>
      <c r="B1020" s="374"/>
      <c r="C1020" s="10">
        <f t="shared" si="55"/>
        <v>4403</v>
      </c>
      <c r="D1020" s="10">
        <f t="shared" si="55"/>
        <v>2840.88</v>
      </c>
      <c r="E1020" s="10">
        <f t="shared" si="55"/>
        <v>0</v>
      </c>
      <c r="F1020" s="10">
        <f t="shared" si="55"/>
        <v>0</v>
      </c>
      <c r="G1020" s="10">
        <f t="shared" si="55"/>
        <v>0</v>
      </c>
    </row>
    <row r="1021" spans="1:7" hidden="1" x14ac:dyDescent="0.15">
      <c r="A1021" s="366">
        <v>60</v>
      </c>
      <c r="B1021" s="374"/>
      <c r="C1021" s="10">
        <f t="shared" si="55"/>
        <v>4708.666666666667</v>
      </c>
      <c r="D1021" s="10">
        <f t="shared" si="55"/>
        <v>3038</v>
      </c>
      <c r="E1021" s="10">
        <f t="shared" si="55"/>
        <v>0</v>
      </c>
      <c r="F1021" s="10">
        <f t="shared" si="55"/>
        <v>0</v>
      </c>
      <c r="G1021" s="10">
        <f t="shared" si="55"/>
        <v>0</v>
      </c>
    </row>
    <row r="1022" spans="1:7" hidden="1" x14ac:dyDescent="0.15">
      <c r="A1022" s="366">
        <v>61</v>
      </c>
      <c r="B1022" s="374"/>
      <c r="C1022" s="10">
        <f t="shared" si="55"/>
        <v>5239.7333333333336</v>
      </c>
      <c r="D1022" s="10">
        <f t="shared" si="55"/>
        <v>3380.7200000000003</v>
      </c>
      <c r="E1022" s="10">
        <f t="shared" si="55"/>
        <v>0</v>
      </c>
      <c r="F1022" s="10">
        <f t="shared" si="55"/>
        <v>0</v>
      </c>
      <c r="G1022" s="10">
        <f t="shared" si="55"/>
        <v>0</v>
      </c>
    </row>
    <row r="1023" spans="1:7" hidden="1" x14ac:dyDescent="0.15">
      <c r="A1023" s="366">
        <v>62</v>
      </c>
      <c r="B1023" s="374"/>
      <c r="C1023" s="10">
        <f t="shared" si="55"/>
        <v>5812.4266666666672</v>
      </c>
      <c r="D1023" s="10">
        <f t="shared" si="55"/>
        <v>3750.1333333333337</v>
      </c>
      <c r="E1023" s="10">
        <f t="shared" si="55"/>
        <v>0</v>
      </c>
      <c r="F1023" s="10">
        <f t="shared" si="55"/>
        <v>0</v>
      </c>
      <c r="G1023" s="10">
        <f t="shared" si="55"/>
        <v>0</v>
      </c>
    </row>
    <row r="1024" spans="1:7" hidden="1" x14ac:dyDescent="0.15">
      <c r="A1024" s="366">
        <v>63</v>
      </c>
      <c r="B1024" s="374"/>
      <c r="C1024" s="10">
        <f t="shared" si="55"/>
        <v>6427.0266666666666</v>
      </c>
      <c r="D1024" s="10">
        <f t="shared" si="55"/>
        <v>4146.4266666666672</v>
      </c>
      <c r="E1024" s="10">
        <f t="shared" si="55"/>
        <v>0</v>
      </c>
      <c r="F1024" s="10">
        <f t="shared" si="55"/>
        <v>0</v>
      </c>
      <c r="G1024" s="10">
        <f t="shared" si="55"/>
        <v>0</v>
      </c>
    </row>
    <row r="1025" spans="1:7" hidden="1" x14ac:dyDescent="0.15">
      <c r="A1025" s="366">
        <v>64</v>
      </c>
      <c r="B1025" s="374"/>
      <c r="C1025" s="10">
        <f t="shared" si="55"/>
        <v>7083.1600000000008</v>
      </c>
      <c r="D1025" s="10">
        <f t="shared" si="55"/>
        <v>4569.88</v>
      </c>
      <c r="E1025" s="10">
        <f t="shared" si="55"/>
        <v>0</v>
      </c>
      <c r="F1025" s="10">
        <f t="shared" si="55"/>
        <v>0</v>
      </c>
      <c r="G1025" s="10">
        <f t="shared" si="55"/>
        <v>0</v>
      </c>
    </row>
    <row r="1026" spans="1:7" hidden="1" x14ac:dyDescent="0.15">
      <c r="A1026" s="366">
        <v>65</v>
      </c>
      <c r="B1026" s="374"/>
      <c r="C1026" s="10">
        <f t="shared" si="55"/>
        <v>7781.0133333333333</v>
      </c>
      <c r="D1026" s="10">
        <f t="shared" si="55"/>
        <v>5019.9333333333334</v>
      </c>
      <c r="E1026" s="10">
        <f t="shared" si="55"/>
        <v>0</v>
      </c>
      <c r="F1026" s="10">
        <f t="shared" si="55"/>
        <v>0</v>
      </c>
      <c r="G1026" s="10">
        <f t="shared" si="55"/>
        <v>0</v>
      </c>
    </row>
    <row r="1027" spans="1:7" hidden="1" x14ac:dyDescent="0.15">
      <c r="A1027" s="366">
        <v>66</v>
      </c>
      <c r="B1027" s="374"/>
      <c r="C1027" s="10">
        <f t="shared" si="55"/>
        <v>8520.2133333333331</v>
      </c>
      <c r="D1027" s="10">
        <f t="shared" si="55"/>
        <v>5497.1466666666665</v>
      </c>
      <c r="E1027" s="10">
        <f t="shared" si="55"/>
        <v>0</v>
      </c>
      <c r="F1027" s="10">
        <f t="shared" si="55"/>
        <v>0</v>
      </c>
      <c r="G1027" s="10">
        <f t="shared" si="55"/>
        <v>0</v>
      </c>
    </row>
    <row r="1028" spans="1:7" hidden="1" x14ac:dyDescent="0.15">
      <c r="A1028" s="366">
        <v>67</v>
      </c>
      <c r="B1028" s="374"/>
      <c r="C1028" s="10">
        <f t="shared" ref="C1028:G1043" si="56">+C954*$K$2</f>
        <v>9301.4133333333339</v>
      </c>
      <c r="D1028" s="10">
        <f t="shared" si="56"/>
        <v>6001.0533333333333</v>
      </c>
      <c r="E1028" s="10">
        <f t="shared" si="56"/>
        <v>0</v>
      </c>
      <c r="F1028" s="10">
        <f t="shared" si="56"/>
        <v>0</v>
      </c>
      <c r="G1028" s="10">
        <f t="shared" si="56"/>
        <v>0</v>
      </c>
    </row>
    <row r="1029" spans="1:7" hidden="1" x14ac:dyDescent="0.15">
      <c r="A1029" s="366">
        <v>68</v>
      </c>
      <c r="B1029" s="374"/>
      <c r="C1029" s="10">
        <f t="shared" si="56"/>
        <v>10124.053333333333</v>
      </c>
      <c r="D1029" s="10">
        <f t="shared" si="56"/>
        <v>6532.0266666666666</v>
      </c>
      <c r="E1029" s="10">
        <f t="shared" si="56"/>
        <v>0</v>
      </c>
      <c r="F1029" s="10">
        <f t="shared" si="56"/>
        <v>0</v>
      </c>
      <c r="G1029" s="10">
        <f t="shared" si="56"/>
        <v>0</v>
      </c>
    </row>
    <row r="1030" spans="1:7" hidden="1" x14ac:dyDescent="0.15">
      <c r="A1030" s="366">
        <v>69</v>
      </c>
      <c r="B1030" s="374"/>
      <c r="C1030" s="10">
        <f t="shared" si="56"/>
        <v>10988.693333333335</v>
      </c>
      <c r="D1030" s="10">
        <f t="shared" si="56"/>
        <v>7089.4133333333339</v>
      </c>
      <c r="E1030" s="10">
        <f t="shared" si="56"/>
        <v>0</v>
      </c>
      <c r="F1030" s="10">
        <f t="shared" si="56"/>
        <v>0</v>
      </c>
      <c r="G1030" s="10">
        <f t="shared" si="56"/>
        <v>0</v>
      </c>
    </row>
    <row r="1031" spans="1:7" hidden="1" x14ac:dyDescent="0.15">
      <c r="A1031" s="366">
        <v>70</v>
      </c>
      <c r="B1031" s="374"/>
      <c r="C1031" s="10">
        <f t="shared" si="56"/>
        <v>11894.866666666667</v>
      </c>
      <c r="D1031" s="10">
        <f t="shared" si="56"/>
        <v>7674.0533333333333</v>
      </c>
      <c r="E1031" s="10">
        <f t="shared" si="56"/>
        <v>0</v>
      </c>
      <c r="F1031" s="10">
        <f t="shared" si="56"/>
        <v>0</v>
      </c>
      <c r="G1031" s="10">
        <f t="shared" si="56"/>
        <v>0</v>
      </c>
    </row>
    <row r="1032" spans="1:7" hidden="1" x14ac:dyDescent="0.15">
      <c r="A1032" s="366">
        <v>71</v>
      </c>
      <c r="B1032" s="374"/>
      <c r="C1032" s="10">
        <f t="shared" si="56"/>
        <v>12842.480000000001</v>
      </c>
      <c r="D1032" s="10">
        <f t="shared" si="56"/>
        <v>8285.76</v>
      </c>
      <c r="E1032" s="10">
        <f t="shared" si="56"/>
        <v>0</v>
      </c>
      <c r="F1032" s="10">
        <f t="shared" si="56"/>
        <v>0</v>
      </c>
      <c r="G1032" s="10">
        <f t="shared" si="56"/>
        <v>0</v>
      </c>
    </row>
    <row r="1033" spans="1:7" hidden="1" x14ac:dyDescent="0.15">
      <c r="A1033" s="366">
        <v>72</v>
      </c>
      <c r="B1033" s="374"/>
      <c r="C1033" s="10">
        <f t="shared" si="56"/>
        <v>13832</v>
      </c>
      <c r="D1033" s="10">
        <f t="shared" si="56"/>
        <v>8923.9733333333334</v>
      </c>
      <c r="E1033" s="10">
        <f t="shared" si="56"/>
        <v>0</v>
      </c>
      <c r="F1033" s="10">
        <f t="shared" si="56"/>
        <v>0</v>
      </c>
      <c r="G1033" s="10">
        <f t="shared" si="56"/>
        <v>0</v>
      </c>
    </row>
    <row r="1034" spans="1:7" hidden="1" x14ac:dyDescent="0.15">
      <c r="A1034" s="366">
        <v>73</v>
      </c>
      <c r="B1034" s="374"/>
      <c r="C1034" s="10">
        <f t="shared" si="56"/>
        <v>14862.960000000001</v>
      </c>
      <c r="D1034" s="10">
        <f t="shared" si="56"/>
        <v>9589.16</v>
      </c>
      <c r="E1034" s="10">
        <f t="shared" si="56"/>
        <v>0</v>
      </c>
      <c r="F1034" s="10">
        <f t="shared" si="56"/>
        <v>0</v>
      </c>
      <c r="G1034" s="10">
        <f t="shared" si="56"/>
        <v>0</v>
      </c>
    </row>
    <row r="1035" spans="1:7" hidden="1" x14ac:dyDescent="0.15">
      <c r="A1035" s="366">
        <v>74</v>
      </c>
      <c r="B1035" s="374"/>
      <c r="C1035" s="10">
        <f t="shared" si="56"/>
        <v>15936.106666666667</v>
      </c>
      <c r="D1035" s="10">
        <f t="shared" si="56"/>
        <v>10281.413333333334</v>
      </c>
      <c r="E1035" s="10">
        <f t="shared" si="56"/>
        <v>0</v>
      </c>
      <c r="F1035" s="10">
        <f t="shared" si="56"/>
        <v>0</v>
      </c>
      <c r="G1035" s="10">
        <f t="shared" si="56"/>
        <v>0</v>
      </c>
    </row>
    <row r="1036" spans="1:7" hidden="1" x14ac:dyDescent="0.15">
      <c r="A1036" s="366">
        <v>75</v>
      </c>
      <c r="B1036" s="374"/>
      <c r="C1036" s="10">
        <f t="shared" si="56"/>
        <v>17050.413333333334</v>
      </c>
      <c r="D1036" s="10">
        <f t="shared" si="56"/>
        <v>11000.266666666666</v>
      </c>
      <c r="E1036" s="10">
        <f t="shared" si="56"/>
        <v>0</v>
      </c>
      <c r="F1036" s="10">
        <f t="shared" si="56"/>
        <v>0</v>
      </c>
      <c r="G1036" s="10">
        <f t="shared" si="56"/>
        <v>0</v>
      </c>
    </row>
    <row r="1037" spans="1:7" hidden="1" x14ac:dyDescent="0.15">
      <c r="A1037" s="366">
        <v>76</v>
      </c>
      <c r="B1037" s="374"/>
      <c r="C1037" s="10">
        <f t="shared" si="56"/>
        <v>17050.413333333334</v>
      </c>
      <c r="D1037" s="10">
        <f t="shared" si="56"/>
        <v>11000.266666666666</v>
      </c>
      <c r="E1037" s="10">
        <f t="shared" si="56"/>
        <v>0</v>
      </c>
      <c r="F1037" s="10">
        <f t="shared" si="56"/>
        <v>0</v>
      </c>
      <c r="G1037" s="10">
        <f t="shared" si="56"/>
        <v>0</v>
      </c>
    </row>
    <row r="1038" spans="1:7" hidden="1" x14ac:dyDescent="0.15">
      <c r="A1038" s="366">
        <v>77</v>
      </c>
      <c r="B1038" s="374"/>
      <c r="C1038" s="10">
        <f t="shared" si="56"/>
        <v>17050.413333333334</v>
      </c>
      <c r="D1038" s="10">
        <f t="shared" si="56"/>
        <v>11000.266666666666</v>
      </c>
      <c r="E1038" s="10">
        <f t="shared" si="56"/>
        <v>0</v>
      </c>
      <c r="F1038" s="10">
        <f t="shared" si="56"/>
        <v>0</v>
      </c>
      <c r="G1038" s="10">
        <f t="shared" si="56"/>
        <v>0</v>
      </c>
    </row>
    <row r="1039" spans="1:7" hidden="1" x14ac:dyDescent="0.15">
      <c r="A1039" s="366">
        <v>78</v>
      </c>
      <c r="B1039" s="374"/>
      <c r="C1039" s="10">
        <f t="shared" si="56"/>
        <v>17050.413333333334</v>
      </c>
      <c r="D1039" s="10">
        <f t="shared" si="56"/>
        <v>11000.266666666666</v>
      </c>
      <c r="E1039" s="10">
        <f t="shared" si="56"/>
        <v>0</v>
      </c>
      <c r="F1039" s="10">
        <f t="shared" si="56"/>
        <v>0</v>
      </c>
      <c r="G1039" s="10">
        <f t="shared" si="56"/>
        <v>0</v>
      </c>
    </row>
    <row r="1040" spans="1:7" hidden="1" x14ac:dyDescent="0.15">
      <c r="A1040" s="366">
        <v>79</v>
      </c>
      <c r="B1040" s="374"/>
      <c r="C1040" s="10">
        <f t="shared" si="56"/>
        <v>17050.413333333334</v>
      </c>
      <c r="D1040" s="10">
        <f t="shared" si="56"/>
        <v>11000.266666666666</v>
      </c>
      <c r="E1040" s="10">
        <f t="shared" si="56"/>
        <v>0</v>
      </c>
      <c r="F1040" s="10">
        <f t="shared" si="56"/>
        <v>0</v>
      </c>
      <c r="G1040" s="10">
        <f t="shared" si="56"/>
        <v>0</v>
      </c>
    </row>
    <row r="1041" spans="1:7" hidden="1" x14ac:dyDescent="0.15">
      <c r="A1041" s="366">
        <v>80</v>
      </c>
      <c r="B1041" s="374"/>
      <c r="C1041" s="10">
        <f t="shared" si="56"/>
        <v>17050.413333333334</v>
      </c>
      <c r="D1041" s="10">
        <f t="shared" si="56"/>
        <v>11000.266666666666</v>
      </c>
      <c r="E1041" s="10">
        <f t="shared" si="56"/>
        <v>0</v>
      </c>
      <c r="F1041" s="10"/>
      <c r="G1041" s="10"/>
    </row>
    <row r="1042" spans="1:7" hidden="1" x14ac:dyDescent="0.15">
      <c r="A1042" s="366">
        <v>81</v>
      </c>
      <c r="B1042" s="374"/>
      <c r="C1042" s="10">
        <f t="shared" si="56"/>
        <v>17050.413333333334</v>
      </c>
      <c r="D1042" s="10">
        <f t="shared" si="56"/>
        <v>11000.266666666666</v>
      </c>
      <c r="E1042" s="10">
        <f t="shared" si="56"/>
        <v>0</v>
      </c>
      <c r="F1042" s="10"/>
      <c r="G1042" s="10"/>
    </row>
    <row r="1043" spans="1:7" hidden="1" x14ac:dyDescent="0.15">
      <c r="A1043" s="366">
        <v>82</v>
      </c>
      <c r="B1043" s="374"/>
      <c r="C1043" s="10">
        <f t="shared" si="56"/>
        <v>17050.413333333334</v>
      </c>
      <c r="D1043" s="10">
        <f t="shared" si="56"/>
        <v>11000.266666666666</v>
      </c>
      <c r="E1043" s="10">
        <f t="shared" si="56"/>
        <v>0</v>
      </c>
      <c r="F1043" s="10"/>
      <c r="G1043" s="10"/>
    </row>
    <row r="1044" spans="1:7" hidden="1" x14ac:dyDescent="0.15">
      <c r="A1044" s="366">
        <v>83</v>
      </c>
      <c r="B1044" s="374"/>
      <c r="C1044" s="10">
        <f t="shared" ref="C1044:G1048" si="57">+C970*$K$2</f>
        <v>17050.413333333334</v>
      </c>
      <c r="D1044" s="10">
        <f t="shared" si="57"/>
        <v>11000.266666666666</v>
      </c>
      <c r="E1044" s="10">
        <f t="shared" si="57"/>
        <v>0</v>
      </c>
      <c r="F1044" s="10"/>
      <c r="G1044" s="10"/>
    </row>
    <row r="1045" spans="1:7" hidden="1" x14ac:dyDescent="0.15">
      <c r="A1045" s="366">
        <v>84</v>
      </c>
      <c r="B1045" s="374" t="s">
        <v>3</v>
      </c>
      <c r="C1045" s="10">
        <f t="shared" si="57"/>
        <v>17050.413333333334</v>
      </c>
      <c r="D1045" s="10">
        <f t="shared" si="57"/>
        <v>11000.266666666666</v>
      </c>
      <c r="E1045" s="10">
        <f t="shared" si="57"/>
        <v>0</v>
      </c>
      <c r="F1045" s="10">
        <f t="shared" si="57"/>
        <v>0</v>
      </c>
      <c r="G1045" s="10">
        <f t="shared" si="57"/>
        <v>0</v>
      </c>
    </row>
    <row r="1046" spans="1:7" hidden="1" x14ac:dyDescent="0.15">
      <c r="A1046" s="366">
        <v>1</v>
      </c>
      <c r="B1046" s="374" t="s">
        <v>4</v>
      </c>
      <c r="C1046" s="10">
        <f t="shared" si="57"/>
        <v>881.90666666666675</v>
      </c>
      <c r="D1046" s="10">
        <f t="shared" si="57"/>
        <v>568.96</v>
      </c>
      <c r="E1046" s="10">
        <f t="shared" si="57"/>
        <v>0</v>
      </c>
      <c r="F1046" s="10">
        <f t="shared" si="57"/>
        <v>0</v>
      </c>
      <c r="G1046" s="10">
        <f t="shared" si="57"/>
        <v>0</v>
      </c>
    </row>
    <row r="1047" spans="1:7" hidden="1" x14ac:dyDescent="0.15">
      <c r="A1047" s="366">
        <v>2</v>
      </c>
      <c r="B1047" s="374" t="s">
        <v>1</v>
      </c>
      <c r="C1047" s="10">
        <f t="shared" si="57"/>
        <v>1499.2133333333334</v>
      </c>
      <c r="D1047" s="10">
        <f t="shared" si="57"/>
        <v>967.12</v>
      </c>
      <c r="E1047" s="10">
        <f t="shared" si="57"/>
        <v>0</v>
      </c>
      <c r="F1047" s="10">
        <f t="shared" si="57"/>
        <v>0</v>
      </c>
      <c r="G1047" s="10">
        <f t="shared" si="57"/>
        <v>0</v>
      </c>
    </row>
    <row r="1048" spans="1:7" hidden="1" x14ac:dyDescent="0.15">
      <c r="A1048" s="366">
        <v>3</v>
      </c>
      <c r="B1048" s="374" t="s">
        <v>5</v>
      </c>
      <c r="C1048" s="10">
        <f t="shared" si="57"/>
        <v>2116.2400000000002</v>
      </c>
      <c r="D1048" s="10">
        <f t="shared" si="57"/>
        <v>1365.4666666666667</v>
      </c>
      <c r="E1048" s="10">
        <f t="shared" si="57"/>
        <v>0</v>
      </c>
      <c r="F1048" s="10">
        <f t="shared" si="57"/>
        <v>0</v>
      </c>
      <c r="G1048" s="10">
        <f t="shared" si="57"/>
        <v>0</v>
      </c>
    </row>
    <row r="1049" spans="1:7" ht="14" hidden="1" thickBot="1" x14ac:dyDescent="0.2"/>
    <row r="1050" spans="1:7" ht="18" hidden="1" x14ac:dyDescent="0.2">
      <c r="A1050" s="516" t="s">
        <v>25</v>
      </c>
      <c r="B1050" s="517"/>
      <c r="C1050" s="517"/>
      <c r="D1050" s="517"/>
      <c r="E1050" s="517"/>
      <c r="F1050" s="517"/>
      <c r="G1050" s="518"/>
    </row>
    <row r="1051" spans="1:7" ht="18" hidden="1" x14ac:dyDescent="0.2">
      <c r="A1051" s="519" t="s">
        <v>12</v>
      </c>
      <c r="B1051" s="520"/>
      <c r="C1051" s="520"/>
      <c r="D1051" s="520"/>
      <c r="E1051" s="520"/>
      <c r="F1051" s="520"/>
      <c r="G1051" s="521"/>
    </row>
    <row r="1052" spans="1:7" hidden="1" x14ac:dyDescent="0.15">
      <c r="A1052" s="522" t="s">
        <v>0</v>
      </c>
      <c r="B1052" s="523"/>
      <c r="C1052" s="523"/>
      <c r="D1052" s="523"/>
      <c r="E1052" s="523"/>
      <c r="F1052" s="523"/>
      <c r="G1052" s="524"/>
    </row>
    <row r="1053" spans="1:7" hidden="1" x14ac:dyDescent="0.15">
      <c r="A1053" s="381" t="s">
        <v>2</v>
      </c>
      <c r="B1053" s="382" t="s">
        <v>2</v>
      </c>
      <c r="C1053" s="368">
        <v>0</v>
      </c>
      <c r="D1053" s="368">
        <v>1000</v>
      </c>
      <c r="E1053" s="368">
        <v>2000</v>
      </c>
      <c r="F1053" s="384"/>
      <c r="G1053" s="385"/>
    </row>
    <row r="1054" spans="1:7" ht="14" hidden="1" x14ac:dyDescent="0.15">
      <c r="A1054" s="381">
        <v>18</v>
      </c>
      <c r="B1054" s="382"/>
      <c r="C1054" s="386">
        <f>+C905*$K$3</f>
        <v>6177.3250000000007</v>
      </c>
      <c r="D1054" s="386">
        <f t="shared" ref="D1054:E1054" si="58">+D905*$K$3</f>
        <v>3986.1250000000005</v>
      </c>
      <c r="E1054" s="386">
        <f t="shared" si="58"/>
        <v>0</v>
      </c>
      <c r="F1054" s="386">
        <f t="shared" ref="F1054:G1069" si="59">+F380*$K$3</f>
        <v>49.33133333333334</v>
      </c>
      <c r="G1054" s="386">
        <f t="shared" si="59"/>
        <v>38.756666666666668</v>
      </c>
    </row>
    <row r="1055" spans="1:7" ht="14" hidden="1" x14ac:dyDescent="0.15">
      <c r="A1055" s="381">
        <v>19</v>
      </c>
      <c r="B1055" s="382"/>
      <c r="C1055" s="386">
        <f t="shared" ref="C1055:E1070" si="60">+C906*$K$3</f>
        <v>6177.3250000000007</v>
      </c>
      <c r="D1055" s="386">
        <f t="shared" si="60"/>
        <v>3986.1250000000005</v>
      </c>
      <c r="E1055" s="386">
        <f t="shared" si="60"/>
        <v>0</v>
      </c>
      <c r="F1055" s="386">
        <f t="shared" si="59"/>
        <v>49.33133333333334</v>
      </c>
      <c r="G1055" s="386">
        <f t="shared" si="59"/>
        <v>38.756666666666668</v>
      </c>
    </row>
    <row r="1056" spans="1:7" ht="14" hidden="1" x14ac:dyDescent="0.15">
      <c r="A1056" s="381">
        <v>20</v>
      </c>
      <c r="B1056" s="382"/>
      <c r="C1056" s="386">
        <f t="shared" si="60"/>
        <v>6177.3250000000007</v>
      </c>
      <c r="D1056" s="386">
        <f t="shared" si="60"/>
        <v>3986.1250000000005</v>
      </c>
      <c r="E1056" s="386">
        <f t="shared" si="60"/>
        <v>0</v>
      </c>
      <c r="F1056" s="386">
        <f t="shared" si="59"/>
        <v>49.33133333333334</v>
      </c>
      <c r="G1056" s="386">
        <f t="shared" si="59"/>
        <v>38.756666666666668</v>
      </c>
    </row>
    <row r="1057" spans="1:7" ht="14" hidden="1" x14ac:dyDescent="0.15">
      <c r="A1057" s="381">
        <v>21</v>
      </c>
      <c r="B1057" s="382"/>
      <c r="C1057" s="386">
        <f t="shared" si="60"/>
        <v>6177.3250000000007</v>
      </c>
      <c r="D1057" s="386">
        <f t="shared" si="60"/>
        <v>3986.1250000000005</v>
      </c>
      <c r="E1057" s="386">
        <f t="shared" si="60"/>
        <v>0</v>
      </c>
      <c r="F1057" s="386">
        <f t="shared" si="59"/>
        <v>49.33133333333334</v>
      </c>
      <c r="G1057" s="386">
        <f t="shared" si="59"/>
        <v>38.756666666666668</v>
      </c>
    </row>
    <row r="1058" spans="1:7" ht="14" hidden="1" x14ac:dyDescent="0.15">
      <c r="A1058" s="381">
        <v>22</v>
      </c>
      <c r="B1058" s="382"/>
      <c r="C1058" s="386">
        <f t="shared" si="60"/>
        <v>6177.3250000000007</v>
      </c>
      <c r="D1058" s="386">
        <f t="shared" si="60"/>
        <v>3986.1250000000005</v>
      </c>
      <c r="E1058" s="386">
        <f t="shared" si="60"/>
        <v>0</v>
      </c>
      <c r="F1058" s="386">
        <f t="shared" si="59"/>
        <v>49.33133333333334</v>
      </c>
      <c r="G1058" s="386">
        <f t="shared" si="59"/>
        <v>38.756666666666668</v>
      </c>
    </row>
    <row r="1059" spans="1:7" ht="14" hidden="1" x14ac:dyDescent="0.15">
      <c r="A1059" s="381">
        <v>23</v>
      </c>
      <c r="B1059" s="382"/>
      <c r="C1059" s="386">
        <f t="shared" si="60"/>
        <v>6177.3250000000007</v>
      </c>
      <c r="D1059" s="386">
        <f t="shared" si="60"/>
        <v>3986.1250000000005</v>
      </c>
      <c r="E1059" s="386">
        <f t="shared" si="60"/>
        <v>0</v>
      </c>
      <c r="F1059" s="386">
        <f t="shared" si="59"/>
        <v>49.33133333333334</v>
      </c>
      <c r="G1059" s="386">
        <f t="shared" si="59"/>
        <v>38.756666666666668</v>
      </c>
    </row>
    <row r="1060" spans="1:7" ht="14" hidden="1" x14ac:dyDescent="0.15">
      <c r="A1060" s="381">
        <v>24</v>
      </c>
      <c r="B1060" s="382"/>
      <c r="C1060" s="386">
        <f t="shared" si="60"/>
        <v>6177.3250000000007</v>
      </c>
      <c r="D1060" s="386">
        <f t="shared" si="60"/>
        <v>3986.1250000000005</v>
      </c>
      <c r="E1060" s="386">
        <f t="shared" si="60"/>
        <v>0</v>
      </c>
      <c r="F1060" s="386">
        <f t="shared" si="59"/>
        <v>52.64233333333334</v>
      </c>
      <c r="G1060" s="386">
        <f t="shared" si="59"/>
        <v>41.297666666666672</v>
      </c>
    </row>
    <row r="1061" spans="1:7" ht="14" hidden="1" x14ac:dyDescent="0.15">
      <c r="A1061" s="381">
        <v>25</v>
      </c>
      <c r="B1061" s="382"/>
      <c r="C1061" s="386">
        <f t="shared" si="60"/>
        <v>6623.6500000000005</v>
      </c>
      <c r="D1061" s="386">
        <f t="shared" si="60"/>
        <v>4273.7750000000005</v>
      </c>
      <c r="E1061" s="386">
        <f t="shared" si="60"/>
        <v>0</v>
      </c>
      <c r="F1061" s="386">
        <f t="shared" si="59"/>
        <v>52.64233333333334</v>
      </c>
      <c r="G1061" s="386">
        <f t="shared" si="59"/>
        <v>41.297666666666672</v>
      </c>
    </row>
    <row r="1062" spans="1:7" ht="14" hidden="1" x14ac:dyDescent="0.15">
      <c r="A1062" s="381">
        <v>26</v>
      </c>
      <c r="B1062" s="382"/>
      <c r="C1062" s="386">
        <f t="shared" si="60"/>
        <v>6623.6500000000005</v>
      </c>
      <c r="D1062" s="386">
        <f t="shared" si="60"/>
        <v>4273.7750000000005</v>
      </c>
      <c r="E1062" s="386">
        <f t="shared" si="60"/>
        <v>0</v>
      </c>
      <c r="F1062" s="386">
        <f t="shared" si="59"/>
        <v>52.64233333333334</v>
      </c>
      <c r="G1062" s="386">
        <f t="shared" si="59"/>
        <v>41.297666666666672</v>
      </c>
    </row>
    <row r="1063" spans="1:7" ht="14" hidden="1" x14ac:dyDescent="0.15">
      <c r="A1063" s="381">
        <v>27</v>
      </c>
      <c r="B1063" s="382"/>
      <c r="C1063" s="386">
        <f t="shared" si="60"/>
        <v>6623.6500000000005</v>
      </c>
      <c r="D1063" s="386">
        <f t="shared" si="60"/>
        <v>4273.7750000000005</v>
      </c>
      <c r="E1063" s="386">
        <f t="shared" si="60"/>
        <v>0</v>
      </c>
      <c r="F1063" s="386">
        <f t="shared" si="59"/>
        <v>52.64233333333334</v>
      </c>
      <c r="G1063" s="386">
        <f t="shared" si="59"/>
        <v>41.297666666666672</v>
      </c>
    </row>
    <row r="1064" spans="1:7" ht="14" hidden="1" x14ac:dyDescent="0.15">
      <c r="A1064" s="381">
        <v>28</v>
      </c>
      <c r="B1064" s="382"/>
      <c r="C1064" s="386">
        <f t="shared" si="60"/>
        <v>6623.6500000000005</v>
      </c>
      <c r="D1064" s="386">
        <f t="shared" si="60"/>
        <v>4273.7750000000005</v>
      </c>
      <c r="E1064" s="386">
        <f t="shared" si="60"/>
        <v>0</v>
      </c>
      <c r="F1064" s="386">
        <f t="shared" si="59"/>
        <v>52.64233333333334</v>
      </c>
      <c r="G1064" s="386">
        <f t="shared" si="59"/>
        <v>41.297666666666672</v>
      </c>
    </row>
    <row r="1065" spans="1:7" ht="14" hidden="1" x14ac:dyDescent="0.15">
      <c r="A1065" s="381">
        <v>29</v>
      </c>
      <c r="B1065" s="382"/>
      <c r="C1065" s="386">
        <f t="shared" si="60"/>
        <v>6623.6500000000005</v>
      </c>
      <c r="D1065" s="386">
        <f t="shared" si="60"/>
        <v>4273.7750000000005</v>
      </c>
      <c r="E1065" s="386">
        <f t="shared" si="60"/>
        <v>0</v>
      </c>
      <c r="F1065" s="386">
        <f t="shared" si="59"/>
        <v>58.545666666666676</v>
      </c>
      <c r="G1065" s="386">
        <f t="shared" si="59"/>
        <v>45.943333333333335</v>
      </c>
    </row>
    <row r="1066" spans="1:7" ht="14" hidden="1" x14ac:dyDescent="0.15">
      <c r="A1066" s="381">
        <v>30</v>
      </c>
      <c r="B1066" s="382"/>
      <c r="C1066" s="386">
        <f t="shared" si="60"/>
        <v>7393.9250000000002</v>
      </c>
      <c r="D1066" s="386">
        <f t="shared" si="60"/>
        <v>4769.6000000000004</v>
      </c>
      <c r="E1066" s="386">
        <f t="shared" si="60"/>
        <v>0</v>
      </c>
      <c r="F1066" s="386">
        <f t="shared" si="59"/>
        <v>58.545666666666676</v>
      </c>
      <c r="G1066" s="386">
        <f t="shared" si="59"/>
        <v>45.943333333333335</v>
      </c>
    </row>
    <row r="1067" spans="1:7" ht="14" hidden="1" x14ac:dyDescent="0.15">
      <c r="A1067" s="381">
        <v>31</v>
      </c>
      <c r="B1067" s="382"/>
      <c r="C1067" s="386">
        <f t="shared" si="60"/>
        <v>7393.9250000000002</v>
      </c>
      <c r="D1067" s="386">
        <f t="shared" si="60"/>
        <v>4769.6000000000004</v>
      </c>
      <c r="E1067" s="386">
        <f t="shared" si="60"/>
        <v>0</v>
      </c>
      <c r="F1067" s="386">
        <f t="shared" si="59"/>
        <v>58.545666666666676</v>
      </c>
      <c r="G1067" s="386">
        <f t="shared" si="59"/>
        <v>45.943333333333335</v>
      </c>
    </row>
    <row r="1068" spans="1:7" ht="14" hidden="1" x14ac:dyDescent="0.15">
      <c r="A1068" s="381">
        <v>32</v>
      </c>
      <c r="B1068" s="382"/>
      <c r="C1068" s="386">
        <f t="shared" si="60"/>
        <v>7393.9250000000002</v>
      </c>
      <c r="D1068" s="386">
        <f t="shared" si="60"/>
        <v>4769.6000000000004</v>
      </c>
      <c r="E1068" s="386">
        <f t="shared" si="60"/>
        <v>0</v>
      </c>
      <c r="F1068" s="386">
        <f t="shared" si="59"/>
        <v>58.545666666666676</v>
      </c>
      <c r="G1068" s="386">
        <f t="shared" si="59"/>
        <v>45.943333333333335</v>
      </c>
    </row>
    <row r="1069" spans="1:7" ht="14" hidden="1" x14ac:dyDescent="0.15">
      <c r="A1069" s="381">
        <v>33</v>
      </c>
      <c r="B1069" s="382"/>
      <c r="C1069" s="386">
        <f t="shared" si="60"/>
        <v>7393.9250000000002</v>
      </c>
      <c r="D1069" s="386">
        <f t="shared" si="60"/>
        <v>4769.6000000000004</v>
      </c>
      <c r="E1069" s="386">
        <f t="shared" si="60"/>
        <v>0</v>
      </c>
      <c r="F1069" s="386">
        <f t="shared" si="59"/>
        <v>58.545666666666676</v>
      </c>
      <c r="G1069" s="386">
        <f t="shared" si="59"/>
        <v>45.943333333333335</v>
      </c>
    </row>
    <row r="1070" spans="1:7" ht="14" hidden="1" x14ac:dyDescent="0.15">
      <c r="A1070" s="381">
        <v>34</v>
      </c>
      <c r="B1070" s="382"/>
      <c r="C1070" s="386">
        <f t="shared" si="60"/>
        <v>7393.9250000000002</v>
      </c>
      <c r="D1070" s="386">
        <f t="shared" si="60"/>
        <v>4769.6000000000004</v>
      </c>
      <c r="E1070" s="386">
        <f t="shared" si="60"/>
        <v>0</v>
      </c>
      <c r="F1070" s="386">
        <f t="shared" ref="F1070:G1085" si="61">+F396*$K$3</f>
        <v>65.552666666666667</v>
      </c>
      <c r="G1070" s="386">
        <f t="shared" si="61"/>
        <v>51.436000000000007</v>
      </c>
    </row>
    <row r="1071" spans="1:7" ht="14" hidden="1" x14ac:dyDescent="0.15">
      <c r="A1071" s="381">
        <v>35</v>
      </c>
      <c r="B1071" s="382"/>
      <c r="C1071" s="386">
        <f t="shared" ref="C1071:E1086" si="62">+C922*$K$3</f>
        <v>8270.625</v>
      </c>
      <c r="D1071" s="386">
        <f t="shared" si="62"/>
        <v>5336.6500000000005</v>
      </c>
      <c r="E1071" s="386">
        <f t="shared" si="62"/>
        <v>0</v>
      </c>
      <c r="F1071" s="386">
        <f t="shared" si="61"/>
        <v>65.552666666666667</v>
      </c>
      <c r="G1071" s="386">
        <f t="shared" si="61"/>
        <v>51.436000000000007</v>
      </c>
    </row>
    <row r="1072" spans="1:7" ht="14" hidden="1" x14ac:dyDescent="0.15">
      <c r="A1072" s="381">
        <v>36</v>
      </c>
      <c r="B1072" s="382"/>
      <c r="C1072" s="386">
        <f t="shared" si="62"/>
        <v>8270.625</v>
      </c>
      <c r="D1072" s="386">
        <f t="shared" si="62"/>
        <v>5336.6500000000005</v>
      </c>
      <c r="E1072" s="386">
        <f t="shared" si="62"/>
        <v>0</v>
      </c>
      <c r="F1072" s="386">
        <f t="shared" si="61"/>
        <v>65.552666666666667</v>
      </c>
      <c r="G1072" s="386">
        <f t="shared" si="61"/>
        <v>51.436000000000007</v>
      </c>
    </row>
    <row r="1073" spans="1:7" ht="14" hidden="1" x14ac:dyDescent="0.15">
      <c r="A1073" s="381">
        <v>37</v>
      </c>
      <c r="B1073" s="382"/>
      <c r="C1073" s="386">
        <f t="shared" si="62"/>
        <v>8270.625</v>
      </c>
      <c r="D1073" s="386">
        <f t="shared" si="62"/>
        <v>5336.6500000000005</v>
      </c>
      <c r="E1073" s="386">
        <f t="shared" si="62"/>
        <v>0</v>
      </c>
      <c r="F1073" s="386">
        <f t="shared" si="61"/>
        <v>65.552666666666667</v>
      </c>
      <c r="G1073" s="386">
        <f t="shared" si="61"/>
        <v>51.436000000000007</v>
      </c>
    </row>
    <row r="1074" spans="1:7" ht="14" hidden="1" x14ac:dyDescent="0.15">
      <c r="A1074" s="381">
        <v>38</v>
      </c>
      <c r="B1074" s="382"/>
      <c r="C1074" s="386">
        <f t="shared" si="62"/>
        <v>8270.625</v>
      </c>
      <c r="D1074" s="386">
        <f t="shared" si="62"/>
        <v>5336.6500000000005</v>
      </c>
      <c r="E1074" s="386">
        <f t="shared" si="62"/>
        <v>0</v>
      </c>
      <c r="F1074" s="386">
        <f t="shared" si="61"/>
        <v>65.552666666666667</v>
      </c>
      <c r="G1074" s="386">
        <f t="shared" si="61"/>
        <v>51.436000000000007</v>
      </c>
    </row>
    <row r="1075" spans="1:7" ht="14" hidden="1" x14ac:dyDescent="0.15">
      <c r="A1075" s="381">
        <v>39</v>
      </c>
      <c r="B1075" s="382"/>
      <c r="C1075" s="386">
        <f t="shared" si="62"/>
        <v>8270.625</v>
      </c>
      <c r="D1075" s="386">
        <f t="shared" si="62"/>
        <v>5336.6500000000005</v>
      </c>
      <c r="E1075" s="386">
        <f t="shared" si="62"/>
        <v>0</v>
      </c>
      <c r="F1075" s="386">
        <f t="shared" si="61"/>
        <v>73.766000000000005</v>
      </c>
      <c r="G1075" s="386">
        <f t="shared" si="61"/>
        <v>57.852666666666671</v>
      </c>
    </row>
    <row r="1076" spans="1:7" ht="14" hidden="1" x14ac:dyDescent="0.15">
      <c r="A1076" s="381">
        <v>40</v>
      </c>
      <c r="B1076" s="382"/>
      <c r="C1076" s="386">
        <f t="shared" si="62"/>
        <v>9272.1750000000011</v>
      </c>
      <c r="D1076" s="386">
        <f t="shared" si="62"/>
        <v>5982.0750000000007</v>
      </c>
      <c r="E1076" s="386">
        <f t="shared" si="62"/>
        <v>0</v>
      </c>
      <c r="F1076" s="386">
        <f t="shared" si="61"/>
        <v>73.766000000000005</v>
      </c>
      <c r="G1076" s="386">
        <f t="shared" si="61"/>
        <v>57.852666666666671</v>
      </c>
    </row>
    <row r="1077" spans="1:7" ht="14" hidden="1" x14ac:dyDescent="0.15">
      <c r="A1077" s="381">
        <v>41</v>
      </c>
      <c r="B1077" s="382"/>
      <c r="C1077" s="386">
        <f t="shared" si="62"/>
        <v>9272.1750000000011</v>
      </c>
      <c r="D1077" s="386">
        <f t="shared" si="62"/>
        <v>5982.0750000000007</v>
      </c>
      <c r="E1077" s="386">
        <f t="shared" si="62"/>
        <v>0</v>
      </c>
      <c r="F1077" s="386">
        <f t="shared" si="61"/>
        <v>73.766000000000005</v>
      </c>
      <c r="G1077" s="386">
        <f t="shared" si="61"/>
        <v>57.852666666666671</v>
      </c>
    </row>
    <row r="1078" spans="1:7" ht="14" hidden="1" x14ac:dyDescent="0.15">
      <c r="A1078" s="381">
        <v>42</v>
      </c>
      <c r="B1078" s="382"/>
      <c r="C1078" s="386">
        <f t="shared" si="62"/>
        <v>9272.1750000000011</v>
      </c>
      <c r="D1078" s="386">
        <f t="shared" si="62"/>
        <v>5982.0750000000007</v>
      </c>
      <c r="E1078" s="386">
        <f t="shared" si="62"/>
        <v>0</v>
      </c>
      <c r="F1078" s="386">
        <f t="shared" si="61"/>
        <v>73.766000000000005</v>
      </c>
      <c r="G1078" s="386">
        <f t="shared" si="61"/>
        <v>57.852666666666671</v>
      </c>
    </row>
    <row r="1079" spans="1:7" ht="14" hidden="1" x14ac:dyDescent="0.15">
      <c r="A1079" s="381">
        <v>43</v>
      </c>
      <c r="B1079" s="382"/>
      <c r="C1079" s="386">
        <f t="shared" si="62"/>
        <v>9272.1750000000011</v>
      </c>
      <c r="D1079" s="386">
        <f t="shared" si="62"/>
        <v>5982.0750000000007</v>
      </c>
      <c r="E1079" s="386">
        <f t="shared" si="62"/>
        <v>0</v>
      </c>
      <c r="F1079" s="386">
        <f t="shared" si="61"/>
        <v>73.766000000000005</v>
      </c>
      <c r="G1079" s="386">
        <f t="shared" si="61"/>
        <v>57.852666666666671</v>
      </c>
    </row>
    <row r="1080" spans="1:7" ht="14" hidden="1" x14ac:dyDescent="0.15">
      <c r="A1080" s="381">
        <v>44</v>
      </c>
      <c r="B1080" s="382"/>
      <c r="C1080" s="386">
        <f t="shared" si="62"/>
        <v>9272.1750000000011</v>
      </c>
      <c r="D1080" s="386">
        <f t="shared" si="62"/>
        <v>5982.0750000000007</v>
      </c>
      <c r="E1080" s="386">
        <f t="shared" si="62"/>
        <v>0</v>
      </c>
      <c r="F1080" s="386">
        <f t="shared" si="61"/>
        <v>83.006000000000014</v>
      </c>
      <c r="G1080" s="386">
        <f t="shared" si="61"/>
        <v>65.167666666666676</v>
      </c>
    </row>
    <row r="1081" spans="1:7" ht="14" hidden="1" x14ac:dyDescent="0.15">
      <c r="A1081" s="381">
        <v>45</v>
      </c>
      <c r="B1081" s="382"/>
      <c r="C1081" s="386">
        <f t="shared" si="62"/>
        <v>10378.225</v>
      </c>
      <c r="D1081" s="386">
        <f t="shared" si="62"/>
        <v>6695.9750000000004</v>
      </c>
      <c r="E1081" s="386">
        <f t="shared" si="62"/>
        <v>0</v>
      </c>
      <c r="F1081" s="386">
        <f t="shared" si="61"/>
        <v>83.006000000000014</v>
      </c>
      <c r="G1081" s="386">
        <f t="shared" si="61"/>
        <v>65.167666666666676</v>
      </c>
    </row>
    <row r="1082" spans="1:7" ht="14" hidden="1" x14ac:dyDescent="0.15">
      <c r="A1082" s="381">
        <v>46</v>
      </c>
      <c r="B1082" s="382"/>
      <c r="C1082" s="386">
        <f t="shared" si="62"/>
        <v>10378.225</v>
      </c>
      <c r="D1082" s="386">
        <f t="shared" si="62"/>
        <v>6695.9750000000004</v>
      </c>
      <c r="E1082" s="386">
        <f t="shared" si="62"/>
        <v>0</v>
      </c>
      <c r="F1082" s="386">
        <f t="shared" si="61"/>
        <v>83.006000000000014</v>
      </c>
      <c r="G1082" s="386">
        <f t="shared" si="61"/>
        <v>65.167666666666676</v>
      </c>
    </row>
    <row r="1083" spans="1:7" ht="14" hidden="1" x14ac:dyDescent="0.15">
      <c r="A1083" s="381">
        <v>47</v>
      </c>
      <c r="B1083" s="382"/>
      <c r="C1083" s="386">
        <f t="shared" si="62"/>
        <v>10378.225</v>
      </c>
      <c r="D1083" s="386">
        <f t="shared" si="62"/>
        <v>6695.9750000000004</v>
      </c>
      <c r="E1083" s="386">
        <f t="shared" si="62"/>
        <v>0</v>
      </c>
      <c r="F1083" s="386">
        <f t="shared" si="61"/>
        <v>83.006000000000014</v>
      </c>
      <c r="G1083" s="386">
        <f t="shared" si="61"/>
        <v>65.167666666666676</v>
      </c>
    </row>
    <row r="1084" spans="1:7" ht="14" hidden="1" x14ac:dyDescent="0.15">
      <c r="A1084" s="381">
        <v>48</v>
      </c>
      <c r="B1084" s="382"/>
      <c r="C1084" s="386">
        <f t="shared" si="62"/>
        <v>10378.225</v>
      </c>
      <c r="D1084" s="386">
        <f t="shared" si="62"/>
        <v>6695.9750000000004</v>
      </c>
      <c r="E1084" s="386">
        <f t="shared" si="62"/>
        <v>0</v>
      </c>
      <c r="F1084" s="386">
        <f t="shared" si="61"/>
        <v>83.006000000000014</v>
      </c>
      <c r="G1084" s="386">
        <f t="shared" si="61"/>
        <v>65.167666666666676</v>
      </c>
    </row>
    <row r="1085" spans="1:7" ht="14" hidden="1" x14ac:dyDescent="0.15">
      <c r="A1085" s="381">
        <v>49</v>
      </c>
      <c r="B1085" s="382"/>
      <c r="C1085" s="386">
        <f t="shared" si="62"/>
        <v>10378.225</v>
      </c>
      <c r="D1085" s="386">
        <f t="shared" si="62"/>
        <v>6695.9750000000004</v>
      </c>
      <c r="E1085" s="386">
        <f t="shared" si="62"/>
        <v>0</v>
      </c>
      <c r="F1085" s="386">
        <f t="shared" si="61"/>
        <v>93.555000000000007</v>
      </c>
      <c r="G1085" s="386">
        <f t="shared" si="61"/>
        <v>73.381000000000014</v>
      </c>
    </row>
    <row r="1086" spans="1:7" ht="14" hidden="1" x14ac:dyDescent="0.15">
      <c r="A1086" s="381">
        <v>50</v>
      </c>
      <c r="B1086" s="382"/>
      <c r="C1086" s="386">
        <f t="shared" si="62"/>
        <v>11615.175000000001</v>
      </c>
      <c r="D1086" s="386">
        <f t="shared" si="62"/>
        <v>7493.4750000000004</v>
      </c>
      <c r="E1086" s="386">
        <f t="shared" si="62"/>
        <v>0</v>
      </c>
      <c r="F1086" s="386">
        <f t="shared" ref="F1086:G1101" si="63">+F412*$K$3</f>
        <v>93.555000000000007</v>
      </c>
      <c r="G1086" s="386">
        <f t="shared" si="63"/>
        <v>73.381000000000014</v>
      </c>
    </row>
    <row r="1087" spans="1:7" ht="14" hidden="1" x14ac:dyDescent="0.15">
      <c r="A1087" s="381">
        <v>51</v>
      </c>
      <c r="B1087" s="382"/>
      <c r="C1087" s="386">
        <f t="shared" ref="C1087:E1102" si="64">+C938*$K$3</f>
        <v>11615.175000000001</v>
      </c>
      <c r="D1087" s="386">
        <f t="shared" si="64"/>
        <v>7493.4750000000004</v>
      </c>
      <c r="E1087" s="386">
        <f t="shared" si="64"/>
        <v>0</v>
      </c>
      <c r="F1087" s="386">
        <f t="shared" si="63"/>
        <v>93.555000000000007</v>
      </c>
      <c r="G1087" s="386">
        <f t="shared" si="63"/>
        <v>73.381000000000014</v>
      </c>
    </row>
    <row r="1088" spans="1:7" ht="14" hidden="1" x14ac:dyDescent="0.15">
      <c r="A1088" s="381">
        <v>52</v>
      </c>
      <c r="B1088" s="382"/>
      <c r="C1088" s="386">
        <f t="shared" si="64"/>
        <v>11615.175000000001</v>
      </c>
      <c r="D1088" s="386">
        <f t="shared" si="64"/>
        <v>7493.4750000000004</v>
      </c>
      <c r="E1088" s="386">
        <f t="shared" si="64"/>
        <v>0</v>
      </c>
      <c r="F1088" s="386">
        <f t="shared" si="63"/>
        <v>93.555000000000007</v>
      </c>
      <c r="G1088" s="386">
        <f t="shared" si="63"/>
        <v>73.381000000000014</v>
      </c>
    </row>
    <row r="1089" spans="1:7" ht="14" hidden="1" x14ac:dyDescent="0.15">
      <c r="A1089" s="381">
        <v>53</v>
      </c>
      <c r="B1089" s="382"/>
      <c r="C1089" s="386">
        <f t="shared" si="64"/>
        <v>11615.175000000001</v>
      </c>
      <c r="D1089" s="386">
        <f t="shared" si="64"/>
        <v>7493.4750000000004</v>
      </c>
      <c r="E1089" s="386">
        <f t="shared" si="64"/>
        <v>0</v>
      </c>
      <c r="F1089" s="386">
        <f t="shared" si="63"/>
        <v>93.555000000000007</v>
      </c>
      <c r="G1089" s="386">
        <f t="shared" si="63"/>
        <v>73.381000000000014</v>
      </c>
    </row>
    <row r="1090" spans="1:7" ht="14" hidden="1" x14ac:dyDescent="0.15">
      <c r="A1090" s="381">
        <v>54</v>
      </c>
      <c r="B1090" s="387"/>
      <c r="C1090" s="386">
        <f t="shared" si="64"/>
        <v>11615.175000000001</v>
      </c>
      <c r="D1090" s="386">
        <f t="shared" si="64"/>
        <v>7493.4750000000004</v>
      </c>
      <c r="E1090" s="386">
        <f t="shared" si="64"/>
        <v>0</v>
      </c>
      <c r="F1090" s="386">
        <f t="shared" si="63"/>
        <v>105.20766666666667</v>
      </c>
      <c r="G1090" s="386">
        <f t="shared" si="63"/>
        <v>82.595333333333343</v>
      </c>
    </row>
    <row r="1091" spans="1:7" ht="14" hidden="1" x14ac:dyDescent="0.15">
      <c r="A1091" s="381">
        <v>55</v>
      </c>
      <c r="B1091" s="387"/>
      <c r="C1091" s="386">
        <f t="shared" si="64"/>
        <v>12973.125000000002</v>
      </c>
      <c r="D1091" s="386">
        <f t="shared" si="64"/>
        <v>8370.4500000000007</v>
      </c>
      <c r="E1091" s="386">
        <f t="shared" si="64"/>
        <v>0</v>
      </c>
      <c r="F1091" s="386">
        <f t="shared" si="63"/>
        <v>105.20766666666667</v>
      </c>
      <c r="G1091" s="386">
        <f t="shared" si="63"/>
        <v>82.595333333333343</v>
      </c>
    </row>
    <row r="1092" spans="1:7" ht="14" hidden="1" x14ac:dyDescent="0.15">
      <c r="A1092" s="381">
        <v>56</v>
      </c>
      <c r="B1092" s="387"/>
      <c r="C1092" s="386">
        <f t="shared" si="64"/>
        <v>12973.125000000002</v>
      </c>
      <c r="D1092" s="386">
        <f t="shared" si="64"/>
        <v>8370.4500000000007</v>
      </c>
      <c r="E1092" s="386">
        <f t="shared" si="64"/>
        <v>0</v>
      </c>
      <c r="F1092" s="386">
        <f t="shared" si="63"/>
        <v>105.20766666666667</v>
      </c>
      <c r="G1092" s="386">
        <f t="shared" si="63"/>
        <v>82.595333333333343</v>
      </c>
    </row>
    <row r="1093" spans="1:7" ht="14" hidden="1" x14ac:dyDescent="0.15">
      <c r="A1093" s="381">
        <v>57</v>
      </c>
      <c r="B1093" s="387"/>
      <c r="C1093" s="386">
        <f t="shared" si="64"/>
        <v>12973.125000000002</v>
      </c>
      <c r="D1093" s="386">
        <f t="shared" si="64"/>
        <v>8370.4500000000007</v>
      </c>
      <c r="E1093" s="386">
        <f t="shared" si="64"/>
        <v>0</v>
      </c>
      <c r="F1093" s="386">
        <f t="shared" si="63"/>
        <v>105.20766666666667</v>
      </c>
      <c r="G1093" s="386">
        <f t="shared" si="63"/>
        <v>82.595333333333343</v>
      </c>
    </row>
    <row r="1094" spans="1:7" ht="14" hidden="1" x14ac:dyDescent="0.15">
      <c r="A1094" s="381">
        <v>58</v>
      </c>
      <c r="B1094" s="387"/>
      <c r="C1094" s="386">
        <f t="shared" si="64"/>
        <v>12973.125000000002</v>
      </c>
      <c r="D1094" s="386">
        <f t="shared" si="64"/>
        <v>8370.4500000000007</v>
      </c>
      <c r="E1094" s="386">
        <f t="shared" si="64"/>
        <v>0</v>
      </c>
      <c r="F1094" s="386">
        <f t="shared" si="63"/>
        <v>105.20766666666667</v>
      </c>
      <c r="G1094" s="386">
        <f t="shared" si="63"/>
        <v>82.595333333333343</v>
      </c>
    </row>
    <row r="1095" spans="1:7" ht="14" hidden="1" x14ac:dyDescent="0.15">
      <c r="A1095" s="381">
        <v>59</v>
      </c>
      <c r="B1095" s="387"/>
      <c r="C1095" s="386">
        <f t="shared" si="64"/>
        <v>12973.125000000002</v>
      </c>
      <c r="D1095" s="386">
        <f t="shared" si="64"/>
        <v>8370.4500000000007</v>
      </c>
      <c r="E1095" s="386">
        <f t="shared" si="64"/>
        <v>0</v>
      </c>
      <c r="F1095" s="386">
        <f t="shared" si="63"/>
        <v>113.06166666666667</v>
      </c>
      <c r="G1095" s="386">
        <f t="shared" si="63"/>
        <v>88.704000000000008</v>
      </c>
    </row>
    <row r="1096" spans="1:7" ht="14" hidden="1" x14ac:dyDescent="0.15">
      <c r="A1096" s="381">
        <v>60</v>
      </c>
      <c r="B1096" s="387"/>
      <c r="C1096" s="386">
        <f t="shared" si="64"/>
        <v>13873.750000000002</v>
      </c>
      <c r="D1096" s="386">
        <f t="shared" si="64"/>
        <v>8951.25</v>
      </c>
      <c r="E1096" s="386">
        <f t="shared" si="64"/>
        <v>0</v>
      </c>
      <c r="F1096" s="386">
        <f t="shared" si="63"/>
        <v>126.84466666666668</v>
      </c>
      <c r="G1096" s="386">
        <f t="shared" si="63"/>
        <v>99.484000000000009</v>
      </c>
    </row>
    <row r="1097" spans="1:7" ht="14" hidden="1" x14ac:dyDescent="0.15">
      <c r="A1097" s="381">
        <v>61</v>
      </c>
      <c r="B1097" s="387"/>
      <c r="C1097" s="386">
        <f t="shared" si="64"/>
        <v>15438.500000000002</v>
      </c>
      <c r="D1097" s="386">
        <f t="shared" si="64"/>
        <v>9961.0500000000011</v>
      </c>
      <c r="E1097" s="386">
        <f t="shared" si="64"/>
        <v>0</v>
      </c>
      <c r="F1097" s="386">
        <f t="shared" si="63"/>
        <v>141.7056666666667</v>
      </c>
      <c r="G1097" s="386">
        <f t="shared" si="63"/>
        <v>111.21366666666668</v>
      </c>
    </row>
    <row r="1098" spans="1:7" ht="14" hidden="1" x14ac:dyDescent="0.15">
      <c r="A1098" s="381">
        <v>62</v>
      </c>
      <c r="B1098" s="387"/>
      <c r="C1098" s="386">
        <f t="shared" si="64"/>
        <v>17125.900000000001</v>
      </c>
      <c r="D1098" s="386">
        <f t="shared" si="64"/>
        <v>11049.5</v>
      </c>
      <c r="E1098" s="386">
        <f t="shared" si="64"/>
        <v>0</v>
      </c>
      <c r="F1098" s="386">
        <f t="shared" si="63"/>
        <v>157.90133333333335</v>
      </c>
      <c r="G1098" s="386">
        <f t="shared" si="63"/>
        <v>123.91866666666668</v>
      </c>
    </row>
    <row r="1099" spans="1:7" ht="14" hidden="1" x14ac:dyDescent="0.15">
      <c r="A1099" s="381">
        <v>63</v>
      </c>
      <c r="B1099" s="387"/>
      <c r="C1099" s="386">
        <f t="shared" si="64"/>
        <v>18936.775000000001</v>
      </c>
      <c r="D1099" s="386">
        <f t="shared" si="64"/>
        <v>12217.150000000001</v>
      </c>
      <c r="E1099" s="386">
        <f t="shared" si="64"/>
        <v>0</v>
      </c>
      <c r="F1099" s="386">
        <f t="shared" si="63"/>
        <v>175.22633333333337</v>
      </c>
      <c r="G1099" s="386">
        <f t="shared" si="63"/>
        <v>137.41933333333336</v>
      </c>
    </row>
    <row r="1100" spans="1:7" ht="14" hidden="1" x14ac:dyDescent="0.15">
      <c r="A1100" s="381">
        <v>64</v>
      </c>
      <c r="B1100" s="387"/>
      <c r="C1100" s="386">
        <f t="shared" si="64"/>
        <v>20870.025000000001</v>
      </c>
      <c r="D1100" s="386">
        <f t="shared" si="64"/>
        <v>13464.825000000001</v>
      </c>
      <c r="E1100" s="386">
        <f t="shared" si="64"/>
        <v>0</v>
      </c>
      <c r="F1100" s="386">
        <f t="shared" si="63"/>
        <v>193.73200000000003</v>
      </c>
      <c r="G1100" s="386">
        <f t="shared" si="63"/>
        <v>151.99800000000002</v>
      </c>
    </row>
    <row r="1101" spans="1:7" ht="14" hidden="1" x14ac:dyDescent="0.15">
      <c r="A1101" s="381">
        <v>65</v>
      </c>
      <c r="B1101" s="387"/>
      <c r="C1101" s="386">
        <f t="shared" si="64"/>
        <v>22926.2</v>
      </c>
      <c r="D1101" s="386">
        <f t="shared" si="64"/>
        <v>14790.875000000002</v>
      </c>
      <c r="E1101" s="386">
        <f t="shared" si="64"/>
        <v>0</v>
      </c>
      <c r="F1101" s="386">
        <f t="shared" si="63"/>
        <v>213.52100000000004</v>
      </c>
      <c r="G1101" s="386">
        <f t="shared" si="63"/>
        <v>167.52633333333335</v>
      </c>
    </row>
    <row r="1102" spans="1:7" ht="14" hidden="1" x14ac:dyDescent="0.15">
      <c r="A1102" s="381">
        <v>66</v>
      </c>
      <c r="B1102" s="387"/>
      <c r="C1102" s="386">
        <f t="shared" si="64"/>
        <v>25104.2</v>
      </c>
      <c r="D1102" s="386">
        <f t="shared" si="64"/>
        <v>16196.95</v>
      </c>
      <c r="E1102" s="386">
        <f t="shared" si="64"/>
        <v>0</v>
      </c>
      <c r="F1102" s="386">
        <f t="shared" ref="F1102:G1117" si="65">+F428*$K$3</f>
        <v>234.43933333333334</v>
      </c>
      <c r="G1102" s="386">
        <f t="shared" si="65"/>
        <v>183.92733333333337</v>
      </c>
    </row>
    <row r="1103" spans="1:7" ht="14" hidden="1" x14ac:dyDescent="0.15">
      <c r="A1103" s="381">
        <v>67</v>
      </c>
      <c r="B1103" s="387"/>
      <c r="C1103" s="386">
        <f t="shared" ref="C1103:E1118" si="66">+C954*$K$3</f>
        <v>27405.95</v>
      </c>
      <c r="D1103" s="386">
        <f t="shared" si="66"/>
        <v>17681.675000000003</v>
      </c>
      <c r="E1103" s="386">
        <f t="shared" si="66"/>
        <v>0</v>
      </c>
      <c r="F1103" s="386">
        <f t="shared" si="65"/>
        <v>256.61533333333335</v>
      </c>
      <c r="G1103" s="386">
        <f t="shared" si="65"/>
        <v>201.35500000000002</v>
      </c>
    </row>
    <row r="1104" spans="1:7" ht="14" hidden="1" x14ac:dyDescent="0.15">
      <c r="A1104" s="381">
        <v>68</v>
      </c>
      <c r="B1104" s="387"/>
      <c r="C1104" s="386">
        <f t="shared" si="66"/>
        <v>29829.800000000003</v>
      </c>
      <c r="D1104" s="386">
        <f t="shared" si="66"/>
        <v>19246.150000000001</v>
      </c>
      <c r="E1104" s="386">
        <f t="shared" si="66"/>
        <v>0</v>
      </c>
      <c r="F1104" s="386">
        <f t="shared" si="65"/>
        <v>279.9206666666667</v>
      </c>
      <c r="G1104" s="386">
        <f t="shared" si="65"/>
        <v>219.60400000000004</v>
      </c>
    </row>
    <row r="1105" spans="1:7" ht="14" hidden="1" x14ac:dyDescent="0.15">
      <c r="A1105" s="381">
        <v>69</v>
      </c>
      <c r="B1105" s="387"/>
      <c r="C1105" s="386">
        <f t="shared" si="66"/>
        <v>32377.4</v>
      </c>
      <c r="D1105" s="386">
        <f t="shared" si="66"/>
        <v>20888.45</v>
      </c>
      <c r="E1105" s="386">
        <f t="shared" si="66"/>
        <v>0</v>
      </c>
      <c r="F1105" s="386">
        <f t="shared" si="65"/>
        <v>304.50933333333336</v>
      </c>
      <c r="G1105" s="386">
        <f t="shared" si="65"/>
        <v>238.90533333333335</v>
      </c>
    </row>
    <row r="1106" spans="1:7" ht="14" hidden="1" x14ac:dyDescent="0.15">
      <c r="A1106" s="381">
        <v>70</v>
      </c>
      <c r="B1106" s="387"/>
      <c r="C1106" s="386">
        <f t="shared" si="66"/>
        <v>35047.375</v>
      </c>
      <c r="D1106" s="386">
        <f t="shared" si="66"/>
        <v>22611.050000000003</v>
      </c>
      <c r="E1106" s="386">
        <f t="shared" si="66"/>
        <v>0</v>
      </c>
      <c r="F1106" s="386">
        <f t="shared" si="65"/>
        <v>330.20166666666671</v>
      </c>
      <c r="G1106" s="386">
        <f t="shared" si="65"/>
        <v>259.07933333333335</v>
      </c>
    </row>
    <row r="1107" spans="1:7" ht="14" hidden="1" x14ac:dyDescent="0.15">
      <c r="A1107" s="381">
        <v>71</v>
      </c>
      <c r="B1107" s="387"/>
      <c r="C1107" s="386">
        <f t="shared" si="66"/>
        <v>37839.450000000004</v>
      </c>
      <c r="D1107" s="386">
        <f t="shared" si="66"/>
        <v>24413.4</v>
      </c>
      <c r="E1107" s="386">
        <f t="shared" si="66"/>
        <v>0</v>
      </c>
      <c r="F1107" s="386">
        <f t="shared" si="65"/>
        <v>357.2286666666667</v>
      </c>
      <c r="G1107" s="386">
        <f t="shared" si="65"/>
        <v>280.2286666666667</v>
      </c>
    </row>
    <row r="1108" spans="1:7" ht="14" hidden="1" x14ac:dyDescent="0.15">
      <c r="A1108" s="381">
        <v>72</v>
      </c>
      <c r="B1108" s="387"/>
      <c r="C1108" s="386">
        <f t="shared" si="66"/>
        <v>40755</v>
      </c>
      <c r="D1108" s="386">
        <f t="shared" si="66"/>
        <v>26293.850000000002</v>
      </c>
      <c r="E1108" s="386">
        <f t="shared" si="66"/>
        <v>0</v>
      </c>
      <c r="F1108" s="386">
        <f t="shared" si="65"/>
        <v>385.33366666666672</v>
      </c>
      <c r="G1108" s="386">
        <f t="shared" si="65"/>
        <v>302.27633333333335</v>
      </c>
    </row>
    <row r="1109" spans="1:7" ht="14" hidden="1" x14ac:dyDescent="0.15">
      <c r="A1109" s="381">
        <v>73</v>
      </c>
      <c r="B1109" s="387"/>
      <c r="C1109" s="386">
        <f t="shared" si="66"/>
        <v>43792.65</v>
      </c>
      <c r="D1109" s="386">
        <f t="shared" si="66"/>
        <v>28253.775000000001</v>
      </c>
      <c r="E1109" s="386">
        <f t="shared" si="66"/>
        <v>0</v>
      </c>
      <c r="F1109" s="386">
        <f t="shared" si="65"/>
        <v>414.69633333333337</v>
      </c>
      <c r="G1109" s="386">
        <f t="shared" si="65"/>
        <v>325.40200000000004</v>
      </c>
    </row>
    <row r="1110" spans="1:7" ht="14" hidden="1" x14ac:dyDescent="0.15">
      <c r="A1110" s="381">
        <v>74</v>
      </c>
      <c r="B1110" s="387"/>
      <c r="C1110" s="386">
        <f t="shared" si="66"/>
        <v>46954.600000000006</v>
      </c>
      <c r="D1110" s="386">
        <f t="shared" si="66"/>
        <v>30293.45</v>
      </c>
      <c r="E1110" s="386">
        <f t="shared" si="66"/>
        <v>0</v>
      </c>
      <c r="F1110" s="386">
        <f t="shared" si="65"/>
        <v>445.31666666666672</v>
      </c>
      <c r="G1110" s="386">
        <f t="shared" si="65"/>
        <v>349.32333333333338</v>
      </c>
    </row>
    <row r="1111" spans="1:7" ht="14" hidden="1" x14ac:dyDescent="0.15">
      <c r="A1111" s="381">
        <v>75</v>
      </c>
      <c r="B1111" s="387"/>
      <c r="C1111" s="386">
        <f t="shared" si="66"/>
        <v>50237.825000000004</v>
      </c>
      <c r="D1111" s="386">
        <f t="shared" si="66"/>
        <v>32411.500000000004</v>
      </c>
      <c r="E1111" s="386">
        <f t="shared" si="66"/>
        <v>0</v>
      </c>
      <c r="F1111" s="386">
        <f t="shared" si="65"/>
        <v>445.31666666666672</v>
      </c>
      <c r="G1111" s="386">
        <f t="shared" si="65"/>
        <v>349.32333333333338</v>
      </c>
    </row>
    <row r="1112" spans="1:7" ht="14" hidden="1" x14ac:dyDescent="0.15">
      <c r="A1112" s="381">
        <v>76</v>
      </c>
      <c r="B1112" s="387"/>
      <c r="C1112" s="386">
        <f t="shared" si="66"/>
        <v>50237.825000000004</v>
      </c>
      <c r="D1112" s="386">
        <f t="shared" si="66"/>
        <v>32411.500000000004</v>
      </c>
      <c r="E1112" s="386">
        <f t="shared" si="66"/>
        <v>0</v>
      </c>
      <c r="F1112" s="386">
        <f t="shared" si="65"/>
        <v>445.31666666666672</v>
      </c>
      <c r="G1112" s="386">
        <f t="shared" si="65"/>
        <v>349.32333333333338</v>
      </c>
    </row>
    <row r="1113" spans="1:7" ht="14" hidden="1" x14ac:dyDescent="0.15">
      <c r="A1113" s="381">
        <v>77</v>
      </c>
      <c r="B1113" s="387"/>
      <c r="C1113" s="386">
        <f t="shared" si="66"/>
        <v>50237.825000000004</v>
      </c>
      <c r="D1113" s="386">
        <f t="shared" si="66"/>
        <v>32411.500000000004</v>
      </c>
      <c r="E1113" s="386">
        <f t="shared" si="66"/>
        <v>0</v>
      </c>
      <c r="F1113" s="386">
        <f t="shared" si="65"/>
        <v>445.31666666666672</v>
      </c>
      <c r="G1113" s="386">
        <f t="shared" si="65"/>
        <v>349.32333333333338</v>
      </c>
    </row>
    <row r="1114" spans="1:7" ht="14" hidden="1" x14ac:dyDescent="0.15">
      <c r="A1114" s="381">
        <v>78</v>
      </c>
      <c r="B1114" s="387"/>
      <c r="C1114" s="386">
        <f t="shared" si="66"/>
        <v>50237.825000000004</v>
      </c>
      <c r="D1114" s="386">
        <f t="shared" si="66"/>
        <v>32411.500000000004</v>
      </c>
      <c r="E1114" s="386">
        <f t="shared" si="66"/>
        <v>0</v>
      </c>
      <c r="F1114" s="386">
        <f t="shared" si="65"/>
        <v>445.31666666666672</v>
      </c>
      <c r="G1114" s="386">
        <f t="shared" si="65"/>
        <v>349.32333333333338</v>
      </c>
    </row>
    <row r="1115" spans="1:7" ht="14" hidden="1" x14ac:dyDescent="0.15">
      <c r="A1115" s="381">
        <v>79</v>
      </c>
      <c r="B1115" s="387"/>
      <c r="C1115" s="386">
        <f t="shared" si="66"/>
        <v>50237.825000000004</v>
      </c>
      <c r="D1115" s="386">
        <f t="shared" si="66"/>
        <v>32411.500000000004</v>
      </c>
      <c r="E1115" s="386">
        <f t="shared" si="66"/>
        <v>0</v>
      </c>
      <c r="F1115" s="386">
        <f t="shared" si="65"/>
        <v>445.31666666666672</v>
      </c>
      <c r="G1115" s="386">
        <f t="shared" si="65"/>
        <v>349.32333333333338</v>
      </c>
    </row>
    <row r="1116" spans="1:7" ht="14" hidden="1" x14ac:dyDescent="0.15">
      <c r="A1116" s="381">
        <v>80</v>
      </c>
      <c r="B1116" s="387"/>
      <c r="C1116" s="386">
        <f t="shared" si="66"/>
        <v>50237.825000000004</v>
      </c>
      <c r="D1116" s="386">
        <f t="shared" si="66"/>
        <v>32411.500000000004</v>
      </c>
      <c r="E1116" s="386">
        <f t="shared" si="66"/>
        <v>0</v>
      </c>
      <c r="F1116" s="386">
        <f t="shared" si="65"/>
        <v>445.31666666666672</v>
      </c>
      <c r="G1116" s="386">
        <f t="shared" si="65"/>
        <v>349.32333333333338</v>
      </c>
    </row>
    <row r="1117" spans="1:7" ht="14" hidden="1" x14ac:dyDescent="0.15">
      <c r="A1117" s="381">
        <v>81</v>
      </c>
      <c r="B1117" s="387"/>
      <c r="C1117" s="386">
        <f t="shared" si="66"/>
        <v>50237.825000000004</v>
      </c>
      <c r="D1117" s="386">
        <f t="shared" si="66"/>
        <v>32411.500000000004</v>
      </c>
      <c r="E1117" s="386">
        <f t="shared" si="66"/>
        <v>0</v>
      </c>
      <c r="F1117" s="386">
        <f t="shared" si="65"/>
        <v>445.31666666666672</v>
      </c>
      <c r="G1117" s="386">
        <f t="shared" si="65"/>
        <v>349.32333333333338</v>
      </c>
    </row>
    <row r="1118" spans="1:7" ht="14" hidden="1" x14ac:dyDescent="0.15">
      <c r="A1118" s="381">
        <v>82</v>
      </c>
      <c r="B1118" s="387"/>
      <c r="C1118" s="386">
        <f t="shared" si="66"/>
        <v>50237.825000000004</v>
      </c>
      <c r="D1118" s="386">
        <f t="shared" si="66"/>
        <v>32411.500000000004</v>
      </c>
      <c r="E1118" s="386">
        <f t="shared" si="66"/>
        <v>0</v>
      </c>
      <c r="F1118" s="386">
        <f t="shared" ref="F1118:G1123" si="67">+F444*$K$3</f>
        <v>445.31666666666672</v>
      </c>
      <c r="G1118" s="386">
        <f t="shared" si="67"/>
        <v>349.32333333333338</v>
      </c>
    </row>
    <row r="1119" spans="1:7" ht="14" hidden="1" x14ac:dyDescent="0.15">
      <c r="A1119" s="381">
        <v>83</v>
      </c>
      <c r="B1119" s="387"/>
      <c r="C1119" s="386">
        <f t="shared" ref="C1119:E1123" si="68">+C970*$K$3</f>
        <v>50237.825000000004</v>
      </c>
      <c r="D1119" s="386">
        <f t="shared" si="68"/>
        <v>32411.500000000004</v>
      </c>
      <c r="E1119" s="386">
        <f t="shared" si="68"/>
        <v>0</v>
      </c>
      <c r="F1119" s="386">
        <f t="shared" si="67"/>
        <v>445.31666666666672</v>
      </c>
      <c r="G1119" s="386">
        <f t="shared" si="67"/>
        <v>349.32333333333338</v>
      </c>
    </row>
    <row r="1120" spans="1:7" ht="14" hidden="1" x14ac:dyDescent="0.15">
      <c r="A1120" s="381">
        <v>84</v>
      </c>
      <c r="B1120" s="387" t="s">
        <v>3</v>
      </c>
      <c r="C1120" s="386">
        <f t="shared" si="68"/>
        <v>50237.825000000004</v>
      </c>
      <c r="D1120" s="386">
        <f t="shared" si="68"/>
        <v>32411.500000000004</v>
      </c>
      <c r="E1120" s="386">
        <f t="shared" si="68"/>
        <v>0</v>
      </c>
      <c r="F1120" s="386">
        <f t="shared" si="67"/>
        <v>23.382333333333335</v>
      </c>
      <c r="G1120" s="386">
        <f t="shared" si="67"/>
        <v>18.428666666666668</v>
      </c>
    </row>
    <row r="1121" spans="1:7" ht="14" hidden="1" x14ac:dyDescent="0.15">
      <c r="A1121" s="381">
        <v>1</v>
      </c>
      <c r="B1121" s="387" t="s">
        <v>4</v>
      </c>
      <c r="C1121" s="386">
        <f t="shared" si="68"/>
        <v>2598.4750000000004</v>
      </c>
      <c r="D1121" s="386">
        <f t="shared" si="68"/>
        <v>1676.4</v>
      </c>
      <c r="E1121" s="386">
        <f t="shared" si="68"/>
        <v>0</v>
      </c>
      <c r="F1121" s="386">
        <f t="shared" si="67"/>
        <v>39.732000000000006</v>
      </c>
      <c r="G1121" s="386">
        <f t="shared" si="67"/>
        <v>31.13366666666667</v>
      </c>
    </row>
    <row r="1122" spans="1:7" ht="14" hidden="1" x14ac:dyDescent="0.15">
      <c r="A1122" s="381">
        <v>2</v>
      </c>
      <c r="B1122" s="387" t="s">
        <v>1</v>
      </c>
      <c r="C1122" s="386">
        <f t="shared" si="68"/>
        <v>4417.3250000000007</v>
      </c>
      <c r="D1122" s="386">
        <f t="shared" si="68"/>
        <v>2849.55</v>
      </c>
      <c r="E1122" s="386">
        <f t="shared" si="68"/>
        <v>0</v>
      </c>
      <c r="F1122" s="386">
        <f t="shared" si="67"/>
        <v>56.081666666666671</v>
      </c>
      <c r="G1122" s="386">
        <f t="shared" si="67"/>
        <v>43.992666666666672</v>
      </c>
    </row>
    <row r="1123" spans="1:7" ht="14" hidden="1" x14ac:dyDescent="0.15">
      <c r="A1123" s="381">
        <v>3</v>
      </c>
      <c r="B1123" s="387" t="s">
        <v>5</v>
      </c>
      <c r="C1123" s="386">
        <f t="shared" si="68"/>
        <v>6235.35</v>
      </c>
      <c r="D1123" s="386">
        <f t="shared" si="68"/>
        <v>4023.2500000000005</v>
      </c>
      <c r="E1123" s="386">
        <f t="shared" si="68"/>
        <v>0</v>
      </c>
      <c r="F1123" s="386">
        <f t="shared" si="67"/>
        <v>0</v>
      </c>
      <c r="G1123" s="386">
        <f t="shared" si="67"/>
        <v>0</v>
      </c>
    </row>
    <row r="1124" spans="1:7" ht="14" hidden="1" thickBot="1" x14ac:dyDescent="0.2"/>
    <row r="1125" spans="1:7" ht="18" hidden="1" x14ac:dyDescent="0.2">
      <c r="A1125" s="525" t="s">
        <v>27</v>
      </c>
      <c r="B1125" s="526"/>
      <c r="C1125" s="526"/>
      <c r="D1125" s="526"/>
      <c r="E1125" s="526"/>
      <c r="F1125" s="526"/>
      <c r="G1125" s="526"/>
    </row>
    <row r="1126" spans="1:7" ht="18" hidden="1" x14ac:dyDescent="0.2">
      <c r="A1126" s="527" t="s">
        <v>6</v>
      </c>
      <c r="B1126" s="528"/>
      <c r="C1126" s="528"/>
      <c r="D1126" s="528"/>
      <c r="E1126" s="528"/>
      <c r="F1126" s="528"/>
      <c r="G1126" s="528"/>
    </row>
    <row r="1127" spans="1:7" hidden="1" x14ac:dyDescent="0.15">
      <c r="A1127" s="529" t="s">
        <v>0</v>
      </c>
      <c r="B1127" s="530"/>
      <c r="C1127" s="530"/>
      <c r="D1127" s="530"/>
      <c r="E1127" s="530"/>
      <c r="F1127" s="530"/>
      <c r="G1127" s="530"/>
    </row>
    <row r="1128" spans="1:7" hidden="1" x14ac:dyDescent="0.15">
      <c r="A1128" s="366" t="s">
        <v>2</v>
      </c>
      <c r="B1128" s="367" t="s">
        <v>2</v>
      </c>
      <c r="C1128" s="368">
        <v>10000</v>
      </c>
      <c r="D1128" s="368">
        <v>20000</v>
      </c>
      <c r="E1128" s="368"/>
      <c r="F1128" s="380"/>
      <c r="G1128" s="380"/>
    </row>
    <row r="1129" spans="1:7" ht="15" hidden="1" x14ac:dyDescent="0.2">
      <c r="A1129" s="366">
        <v>18</v>
      </c>
      <c r="B1129" s="367"/>
      <c r="C1129" s="379">
        <v>2399</v>
      </c>
      <c r="D1129" s="379">
        <v>1860</v>
      </c>
      <c r="E1129" s="392"/>
      <c r="F1129" s="386"/>
      <c r="G1129" s="386"/>
    </row>
    <row r="1130" spans="1:7" ht="15" hidden="1" x14ac:dyDescent="0.2">
      <c r="A1130" s="366">
        <v>19</v>
      </c>
      <c r="B1130" s="367"/>
      <c r="C1130" s="379">
        <v>2399</v>
      </c>
      <c r="D1130" s="379">
        <v>1860</v>
      </c>
      <c r="E1130" s="392"/>
      <c r="F1130" s="386"/>
      <c r="G1130" s="386"/>
    </row>
    <row r="1131" spans="1:7" ht="15" hidden="1" x14ac:dyDescent="0.2">
      <c r="A1131" s="366">
        <v>20</v>
      </c>
      <c r="B1131" s="367"/>
      <c r="C1131" s="379">
        <v>2399</v>
      </c>
      <c r="D1131" s="379">
        <v>1860</v>
      </c>
      <c r="E1131" s="392"/>
      <c r="F1131" s="386"/>
      <c r="G1131" s="386"/>
    </row>
    <row r="1132" spans="1:7" ht="15" hidden="1" x14ac:dyDescent="0.2">
      <c r="A1132" s="366">
        <v>21</v>
      </c>
      <c r="B1132" s="367"/>
      <c r="C1132" s="379">
        <v>2399</v>
      </c>
      <c r="D1132" s="379">
        <v>1860</v>
      </c>
      <c r="E1132" s="392"/>
      <c r="F1132" s="386"/>
      <c r="G1132" s="386"/>
    </row>
    <row r="1133" spans="1:7" ht="15" hidden="1" x14ac:dyDescent="0.2">
      <c r="A1133" s="366">
        <v>22</v>
      </c>
      <c r="B1133" s="367"/>
      <c r="C1133" s="379">
        <v>2399</v>
      </c>
      <c r="D1133" s="379">
        <v>1860</v>
      </c>
      <c r="E1133" s="392"/>
      <c r="F1133" s="386"/>
      <c r="G1133" s="386"/>
    </row>
    <row r="1134" spans="1:7" ht="15" hidden="1" x14ac:dyDescent="0.2">
      <c r="A1134" s="366">
        <v>23</v>
      </c>
      <c r="B1134" s="367"/>
      <c r="C1134" s="379">
        <v>2399</v>
      </c>
      <c r="D1134" s="379">
        <v>1860</v>
      </c>
      <c r="E1134" s="392"/>
      <c r="F1134" s="386"/>
      <c r="G1134" s="386"/>
    </row>
    <row r="1135" spans="1:7" ht="15" hidden="1" x14ac:dyDescent="0.2">
      <c r="A1135" s="366">
        <v>24</v>
      </c>
      <c r="B1135" s="367"/>
      <c r="C1135" s="379">
        <v>2399</v>
      </c>
      <c r="D1135" s="379">
        <v>1860</v>
      </c>
      <c r="E1135" s="392"/>
      <c r="F1135" s="386"/>
      <c r="G1135" s="386"/>
    </row>
    <row r="1136" spans="1:7" ht="15" hidden="1" x14ac:dyDescent="0.2">
      <c r="A1136" s="366">
        <v>25</v>
      </c>
      <c r="B1136" s="367"/>
      <c r="C1136" s="379">
        <v>2568</v>
      </c>
      <c r="D1136" s="379">
        <v>1974</v>
      </c>
      <c r="E1136" s="392"/>
      <c r="F1136" s="386"/>
      <c r="G1136" s="386"/>
    </row>
    <row r="1137" spans="1:7" ht="15" hidden="1" x14ac:dyDescent="0.2">
      <c r="A1137" s="366">
        <v>26</v>
      </c>
      <c r="B1137" s="367"/>
      <c r="C1137" s="379">
        <v>2568</v>
      </c>
      <c r="D1137" s="379">
        <v>1974</v>
      </c>
      <c r="E1137" s="392"/>
      <c r="F1137" s="386"/>
      <c r="G1137" s="386"/>
    </row>
    <row r="1138" spans="1:7" ht="15" hidden="1" x14ac:dyDescent="0.2">
      <c r="A1138" s="366">
        <v>27</v>
      </c>
      <c r="B1138" s="367"/>
      <c r="C1138" s="379">
        <v>2568</v>
      </c>
      <c r="D1138" s="379">
        <v>1974</v>
      </c>
      <c r="E1138" s="392"/>
      <c r="F1138" s="386"/>
      <c r="G1138" s="386"/>
    </row>
    <row r="1139" spans="1:7" ht="15" hidden="1" x14ac:dyDescent="0.2">
      <c r="A1139" s="366">
        <v>28</v>
      </c>
      <c r="B1139" s="367"/>
      <c r="C1139" s="379">
        <v>2568</v>
      </c>
      <c r="D1139" s="379">
        <v>1974</v>
      </c>
      <c r="E1139" s="392"/>
      <c r="F1139" s="386"/>
      <c r="G1139" s="386"/>
    </row>
    <row r="1140" spans="1:7" ht="15" hidden="1" x14ac:dyDescent="0.2">
      <c r="A1140" s="366">
        <v>29</v>
      </c>
      <c r="B1140" s="367"/>
      <c r="C1140" s="379">
        <v>2568</v>
      </c>
      <c r="D1140" s="379">
        <v>1974</v>
      </c>
      <c r="E1140" s="392"/>
      <c r="F1140" s="386"/>
      <c r="G1140" s="386"/>
    </row>
    <row r="1141" spans="1:7" ht="15" hidden="1" x14ac:dyDescent="0.2">
      <c r="A1141" s="366">
        <v>30</v>
      </c>
      <c r="B1141" s="367"/>
      <c r="C1141" s="379">
        <v>2863</v>
      </c>
      <c r="D1141" s="379">
        <v>2180</v>
      </c>
      <c r="E1141" s="392"/>
      <c r="F1141" s="386"/>
      <c r="G1141" s="386"/>
    </row>
    <row r="1142" spans="1:7" ht="15" hidden="1" x14ac:dyDescent="0.2">
      <c r="A1142" s="366">
        <v>31</v>
      </c>
      <c r="B1142" s="367"/>
      <c r="C1142" s="379">
        <v>2863</v>
      </c>
      <c r="D1142" s="379">
        <v>2180</v>
      </c>
      <c r="E1142" s="392"/>
      <c r="F1142" s="386"/>
      <c r="G1142" s="386"/>
    </row>
    <row r="1143" spans="1:7" ht="15" hidden="1" x14ac:dyDescent="0.2">
      <c r="A1143" s="366">
        <v>32</v>
      </c>
      <c r="B1143" s="367"/>
      <c r="C1143" s="379">
        <v>2863</v>
      </c>
      <c r="D1143" s="379">
        <v>2180</v>
      </c>
      <c r="E1143" s="392"/>
      <c r="F1143" s="386"/>
      <c r="G1143" s="386"/>
    </row>
    <row r="1144" spans="1:7" ht="15" hidden="1" x14ac:dyDescent="0.2">
      <c r="A1144" s="366">
        <v>33</v>
      </c>
      <c r="B1144" s="367"/>
      <c r="C1144" s="379">
        <v>2863</v>
      </c>
      <c r="D1144" s="379">
        <v>2180</v>
      </c>
      <c r="E1144" s="392"/>
      <c r="F1144" s="386"/>
      <c r="G1144" s="386"/>
    </row>
    <row r="1145" spans="1:7" ht="15" hidden="1" x14ac:dyDescent="0.2">
      <c r="A1145" s="366">
        <v>34</v>
      </c>
      <c r="B1145" s="367"/>
      <c r="C1145" s="379">
        <v>2863</v>
      </c>
      <c r="D1145" s="379">
        <v>2180</v>
      </c>
      <c r="E1145" s="392"/>
      <c r="F1145" s="386"/>
      <c r="G1145" s="386"/>
    </row>
    <row r="1146" spans="1:7" ht="15" hidden="1" x14ac:dyDescent="0.2">
      <c r="A1146" s="366">
        <v>35</v>
      </c>
      <c r="B1146" s="367"/>
      <c r="C1146" s="379">
        <v>3198</v>
      </c>
      <c r="D1146" s="379">
        <v>2428</v>
      </c>
      <c r="E1146" s="392"/>
      <c r="F1146" s="386"/>
      <c r="G1146" s="386"/>
    </row>
    <row r="1147" spans="1:7" ht="15" hidden="1" x14ac:dyDescent="0.2">
      <c r="A1147" s="366">
        <v>36</v>
      </c>
      <c r="B1147" s="367"/>
      <c r="C1147" s="379">
        <v>3198</v>
      </c>
      <c r="D1147" s="379">
        <v>2428</v>
      </c>
      <c r="E1147" s="392"/>
      <c r="F1147" s="386"/>
      <c r="G1147" s="386"/>
    </row>
    <row r="1148" spans="1:7" ht="15" hidden="1" x14ac:dyDescent="0.2">
      <c r="A1148" s="366">
        <v>37</v>
      </c>
      <c r="B1148" s="367"/>
      <c r="C1148" s="379">
        <v>3198</v>
      </c>
      <c r="D1148" s="379">
        <v>2428</v>
      </c>
      <c r="E1148" s="392"/>
      <c r="F1148" s="386"/>
      <c r="G1148" s="386"/>
    </row>
    <row r="1149" spans="1:7" ht="15" hidden="1" x14ac:dyDescent="0.2">
      <c r="A1149" s="366">
        <v>38</v>
      </c>
      <c r="B1149" s="367"/>
      <c r="C1149" s="379">
        <v>3198</v>
      </c>
      <c r="D1149" s="379">
        <v>2428</v>
      </c>
      <c r="E1149" s="392"/>
      <c r="F1149" s="386"/>
      <c r="G1149" s="386"/>
    </row>
    <row r="1150" spans="1:7" ht="15" hidden="1" x14ac:dyDescent="0.2">
      <c r="A1150" s="366">
        <v>39</v>
      </c>
      <c r="B1150" s="367"/>
      <c r="C1150" s="379">
        <v>3198</v>
      </c>
      <c r="D1150" s="379">
        <v>2428</v>
      </c>
      <c r="E1150" s="392"/>
      <c r="F1150" s="386"/>
      <c r="G1150" s="386"/>
    </row>
    <row r="1151" spans="1:7" ht="15" hidden="1" x14ac:dyDescent="0.2">
      <c r="A1151" s="366">
        <v>40</v>
      </c>
      <c r="B1151" s="367"/>
      <c r="C1151" s="379">
        <v>3586</v>
      </c>
      <c r="D1151" s="379">
        <v>2717</v>
      </c>
      <c r="E1151" s="392"/>
      <c r="F1151" s="386"/>
      <c r="G1151" s="386"/>
    </row>
    <row r="1152" spans="1:7" ht="15" hidden="1" x14ac:dyDescent="0.2">
      <c r="A1152" s="366">
        <v>41</v>
      </c>
      <c r="B1152" s="367"/>
      <c r="C1152" s="379">
        <v>3586</v>
      </c>
      <c r="D1152" s="379">
        <v>2717</v>
      </c>
      <c r="E1152" s="392"/>
      <c r="F1152" s="386"/>
      <c r="G1152" s="386"/>
    </row>
    <row r="1153" spans="1:7" ht="15" hidden="1" x14ac:dyDescent="0.2">
      <c r="A1153" s="366">
        <v>42</v>
      </c>
      <c r="B1153" s="367"/>
      <c r="C1153" s="379">
        <v>3586</v>
      </c>
      <c r="D1153" s="379">
        <v>2717</v>
      </c>
      <c r="E1153" s="392"/>
      <c r="F1153" s="386"/>
      <c r="G1153" s="386"/>
    </row>
    <row r="1154" spans="1:7" ht="15" hidden="1" x14ac:dyDescent="0.2">
      <c r="A1154" s="366">
        <v>43</v>
      </c>
      <c r="B1154" s="367"/>
      <c r="C1154" s="379">
        <v>3586</v>
      </c>
      <c r="D1154" s="379">
        <v>2717</v>
      </c>
      <c r="E1154" s="392"/>
      <c r="F1154" s="386"/>
      <c r="G1154" s="386"/>
    </row>
    <row r="1155" spans="1:7" ht="15" hidden="1" x14ac:dyDescent="0.2">
      <c r="A1155" s="366">
        <v>44</v>
      </c>
      <c r="B1155" s="367"/>
      <c r="C1155" s="379">
        <v>3586</v>
      </c>
      <c r="D1155" s="379">
        <v>2717</v>
      </c>
      <c r="E1155" s="392"/>
      <c r="F1155" s="386"/>
      <c r="G1155" s="386"/>
    </row>
    <row r="1156" spans="1:7" ht="15" hidden="1" x14ac:dyDescent="0.2">
      <c r="A1156" s="366">
        <v>45</v>
      </c>
      <c r="B1156" s="367"/>
      <c r="C1156" s="379">
        <v>4014</v>
      </c>
      <c r="D1156" s="379">
        <v>3048</v>
      </c>
      <c r="E1156" s="392"/>
      <c r="F1156" s="386"/>
      <c r="G1156" s="386"/>
    </row>
    <row r="1157" spans="1:7" ht="15" hidden="1" x14ac:dyDescent="0.2">
      <c r="A1157" s="366">
        <v>46</v>
      </c>
      <c r="B1157" s="367"/>
      <c r="C1157" s="379">
        <v>4014</v>
      </c>
      <c r="D1157" s="379">
        <v>3048</v>
      </c>
      <c r="E1157" s="392"/>
      <c r="F1157" s="386"/>
      <c r="G1157" s="386"/>
    </row>
    <row r="1158" spans="1:7" ht="15" hidden="1" x14ac:dyDescent="0.2">
      <c r="A1158" s="366">
        <v>47</v>
      </c>
      <c r="B1158" s="367"/>
      <c r="C1158" s="379">
        <v>4014</v>
      </c>
      <c r="D1158" s="379">
        <v>3048</v>
      </c>
      <c r="E1158" s="392"/>
      <c r="F1158" s="386"/>
      <c r="G1158" s="386"/>
    </row>
    <row r="1159" spans="1:7" ht="15" hidden="1" x14ac:dyDescent="0.2">
      <c r="A1159" s="366">
        <v>48</v>
      </c>
      <c r="B1159" s="367"/>
      <c r="C1159" s="379">
        <v>4014</v>
      </c>
      <c r="D1159" s="379">
        <v>3048</v>
      </c>
      <c r="E1159" s="392"/>
      <c r="F1159" s="386"/>
      <c r="G1159" s="386"/>
    </row>
    <row r="1160" spans="1:7" ht="15" hidden="1" x14ac:dyDescent="0.2">
      <c r="A1160" s="366">
        <v>49</v>
      </c>
      <c r="B1160" s="367"/>
      <c r="C1160" s="379">
        <v>4014</v>
      </c>
      <c r="D1160" s="379">
        <v>3048</v>
      </c>
      <c r="E1160" s="392"/>
      <c r="F1160" s="386"/>
      <c r="G1160" s="386"/>
    </row>
    <row r="1161" spans="1:7" ht="15" hidden="1" x14ac:dyDescent="0.2">
      <c r="A1161" s="366">
        <v>50</v>
      </c>
      <c r="B1161" s="367"/>
      <c r="C1161" s="379">
        <v>4497</v>
      </c>
      <c r="D1161" s="379">
        <v>3424</v>
      </c>
      <c r="E1161" s="392"/>
      <c r="F1161" s="386"/>
      <c r="G1161" s="386"/>
    </row>
    <row r="1162" spans="1:7" ht="15" hidden="1" x14ac:dyDescent="0.2">
      <c r="A1162" s="366">
        <v>51</v>
      </c>
      <c r="B1162" s="367"/>
      <c r="C1162" s="379">
        <v>4497</v>
      </c>
      <c r="D1162" s="379">
        <v>3424</v>
      </c>
      <c r="E1162" s="392"/>
      <c r="F1162" s="386"/>
      <c r="G1162" s="386"/>
    </row>
    <row r="1163" spans="1:7" ht="15" hidden="1" x14ac:dyDescent="0.2">
      <c r="A1163" s="366">
        <v>52</v>
      </c>
      <c r="B1163" s="367"/>
      <c r="C1163" s="379">
        <v>4497</v>
      </c>
      <c r="D1163" s="379">
        <v>3424</v>
      </c>
      <c r="E1163" s="392"/>
      <c r="F1163" s="386"/>
      <c r="G1163" s="386"/>
    </row>
    <row r="1164" spans="1:7" ht="15" hidden="1" x14ac:dyDescent="0.2">
      <c r="A1164" s="366">
        <v>53</v>
      </c>
      <c r="B1164" s="367"/>
      <c r="C1164" s="379">
        <v>4497</v>
      </c>
      <c r="D1164" s="379">
        <v>3424</v>
      </c>
      <c r="E1164" s="392"/>
      <c r="F1164" s="386"/>
      <c r="G1164" s="386"/>
    </row>
    <row r="1165" spans="1:7" ht="15" hidden="1" x14ac:dyDescent="0.2">
      <c r="A1165" s="366">
        <v>54</v>
      </c>
      <c r="B1165" s="374"/>
      <c r="C1165" s="379">
        <v>4497</v>
      </c>
      <c r="D1165" s="379">
        <v>3424</v>
      </c>
      <c r="E1165" s="392"/>
      <c r="F1165" s="386"/>
      <c r="G1165" s="386"/>
    </row>
    <row r="1166" spans="1:7" ht="15" hidden="1" x14ac:dyDescent="0.2">
      <c r="A1166" s="366">
        <v>55</v>
      </c>
      <c r="B1166" s="374"/>
      <c r="C1166" s="379">
        <v>5028</v>
      </c>
      <c r="D1166" s="379">
        <v>3845</v>
      </c>
      <c r="E1166" s="392"/>
      <c r="F1166" s="386"/>
      <c r="G1166" s="386"/>
    </row>
    <row r="1167" spans="1:7" ht="15" hidden="1" x14ac:dyDescent="0.2">
      <c r="A1167" s="366">
        <v>56</v>
      </c>
      <c r="B1167" s="374"/>
      <c r="C1167" s="379">
        <v>5028</v>
      </c>
      <c r="D1167" s="379">
        <v>3845</v>
      </c>
      <c r="E1167" s="392"/>
      <c r="F1167" s="386"/>
      <c r="G1167" s="386"/>
    </row>
    <row r="1168" spans="1:7" ht="15" hidden="1" x14ac:dyDescent="0.2">
      <c r="A1168" s="366">
        <v>57</v>
      </c>
      <c r="B1168" s="374"/>
      <c r="C1168" s="379">
        <v>5028</v>
      </c>
      <c r="D1168" s="379">
        <v>3845</v>
      </c>
      <c r="E1168" s="392"/>
      <c r="F1168" s="386"/>
      <c r="G1168" s="386"/>
    </row>
    <row r="1169" spans="1:7" ht="15" hidden="1" x14ac:dyDescent="0.2">
      <c r="A1169" s="366">
        <v>58</v>
      </c>
      <c r="B1169" s="374"/>
      <c r="C1169" s="379">
        <v>5028</v>
      </c>
      <c r="D1169" s="379">
        <v>3845</v>
      </c>
      <c r="E1169" s="392"/>
      <c r="F1169" s="386"/>
      <c r="G1169" s="386"/>
    </row>
    <row r="1170" spans="1:7" ht="15" hidden="1" x14ac:dyDescent="0.2">
      <c r="A1170" s="366">
        <v>59</v>
      </c>
      <c r="B1170" s="374"/>
      <c r="C1170" s="379">
        <v>5028</v>
      </c>
      <c r="D1170" s="379">
        <v>3845</v>
      </c>
      <c r="E1170" s="392"/>
      <c r="F1170" s="386"/>
      <c r="G1170" s="386"/>
    </row>
    <row r="1171" spans="1:7" ht="15" hidden="1" x14ac:dyDescent="0.2">
      <c r="A1171" s="366">
        <v>60</v>
      </c>
      <c r="B1171" s="374"/>
      <c r="C1171" s="379">
        <v>5379</v>
      </c>
      <c r="D1171" s="379">
        <v>4125</v>
      </c>
      <c r="E1171" s="392"/>
      <c r="F1171" s="386"/>
      <c r="G1171" s="386"/>
    </row>
    <row r="1172" spans="1:7" ht="15" hidden="1" x14ac:dyDescent="0.2">
      <c r="A1172" s="366">
        <v>61</v>
      </c>
      <c r="B1172" s="374"/>
      <c r="C1172" s="379">
        <v>5992</v>
      </c>
      <c r="D1172" s="379">
        <v>4617</v>
      </c>
      <c r="E1172" s="392"/>
      <c r="F1172" s="386"/>
      <c r="G1172" s="386"/>
    </row>
    <row r="1173" spans="1:7" ht="15" hidden="1" x14ac:dyDescent="0.2">
      <c r="A1173" s="366">
        <v>62</v>
      </c>
      <c r="B1173" s="374"/>
      <c r="C1173" s="379">
        <v>6655</v>
      </c>
      <c r="D1173" s="379">
        <v>5154</v>
      </c>
      <c r="E1173" s="392"/>
      <c r="F1173" s="386"/>
      <c r="G1173" s="386"/>
    </row>
    <row r="1174" spans="1:7" ht="15" hidden="1" x14ac:dyDescent="0.2">
      <c r="A1174" s="366">
        <v>63</v>
      </c>
      <c r="B1174" s="374"/>
      <c r="C1174" s="379">
        <v>7367</v>
      </c>
      <c r="D1174" s="379">
        <v>5736</v>
      </c>
      <c r="E1174" s="392"/>
      <c r="F1174" s="386"/>
      <c r="G1174" s="386"/>
    </row>
    <row r="1175" spans="1:7" ht="15" hidden="1" x14ac:dyDescent="0.2">
      <c r="A1175" s="366">
        <v>64</v>
      </c>
      <c r="B1175" s="374"/>
      <c r="C1175" s="379">
        <v>8128</v>
      </c>
      <c r="D1175" s="379">
        <v>6362</v>
      </c>
      <c r="E1175" s="392"/>
      <c r="F1175" s="386"/>
      <c r="G1175" s="386"/>
    </row>
    <row r="1176" spans="1:7" ht="15" hidden="1" x14ac:dyDescent="0.2">
      <c r="A1176" s="366">
        <v>65</v>
      </c>
      <c r="B1176" s="374"/>
      <c r="C1176" s="379">
        <v>8938</v>
      </c>
      <c r="D1176" s="379">
        <v>7031</v>
      </c>
      <c r="E1176" s="392"/>
      <c r="F1176" s="386"/>
      <c r="G1176" s="386"/>
    </row>
    <row r="1177" spans="1:7" ht="15" hidden="1" x14ac:dyDescent="0.2">
      <c r="A1177" s="366">
        <v>66</v>
      </c>
      <c r="B1177" s="374"/>
      <c r="C1177" s="379">
        <v>9797</v>
      </c>
      <c r="D1177" s="379">
        <v>7743</v>
      </c>
      <c r="E1177" s="392"/>
      <c r="F1177" s="386"/>
      <c r="G1177" s="386"/>
    </row>
    <row r="1178" spans="1:7" ht="15" hidden="1" x14ac:dyDescent="0.2">
      <c r="A1178" s="366">
        <v>67</v>
      </c>
      <c r="B1178" s="374"/>
      <c r="C1178" s="379">
        <v>10707</v>
      </c>
      <c r="D1178" s="379">
        <v>8500</v>
      </c>
      <c r="E1178" s="392"/>
      <c r="F1178" s="386"/>
      <c r="G1178" s="386"/>
    </row>
    <row r="1179" spans="1:7" ht="15" hidden="1" x14ac:dyDescent="0.2">
      <c r="A1179" s="366">
        <v>68</v>
      </c>
      <c r="B1179" s="374"/>
      <c r="C1179" s="379">
        <v>11664</v>
      </c>
      <c r="D1179" s="379">
        <v>9302</v>
      </c>
      <c r="E1179" s="392"/>
      <c r="F1179" s="386"/>
      <c r="G1179" s="386"/>
    </row>
    <row r="1180" spans="1:7" ht="15" hidden="1" x14ac:dyDescent="0.2">
      <c r="A1180" s="366">
        <v>69</v>
      </c>
      <c r="B1180" s="374"/>
      <c r="C1180" s="379">
        <v>12672</v>
      </c>
      <c r="D1180" s="379">
        <v>10146</v>
      </c>
      <c r="E1180" s="392"/>
      <c r="F1180" s="386"/>
      <c r="G1180" s="386"/>
    </row>
    <row r="1181" spans="1:7" ht="15" hidden="1" x14ac:dyDescent="0.2">
      <c r="A1181" s="366">
        <v>70</v>
      </c>
      <c r="B1181" s="374"/>
      <c r="C1181" s="379">
        <v>13728</v>
      </c>
      <c r="D1181" s="379">
        <v>11037</v>
      </c>
      <c r="E1181" s="392"/>
      <c r="F1181" s="386"/>
      <c r="G1181" s="386"/>
    </row>
    <row r="1182" spans="1:7" ht="15" hidden="1" x14ac:dyDescent="0.2">
      <c r="A1182" s="366">
        <v>71</v>
      </c>
      <c r="B1182" s="374"/>
      <c r="C1182" s="379">
        <v>14835</v>
      </c>
      <c r="D1182" s="379">
        <v>11970</v>
      </c>
      <c r="E1182" s="392"/>
      <c r="F1182" s="386"/>
      <c r="G1182" s="386"/>
    </row>
    <row r="1183" spans="1:7" ht="15" hidden="1" x14ac:dyDescent="0.2">
      <c r="A1183" s="366">
        <v>72</v>
      </c>
      <c r="B1183" s="374"/>
      <c r="C1183" s="379">
        <v>15988</v>
      </c>
      <c r="D1183" s="379">
        <v>12947</v>
      </c>
      <c r="E1183" s="392"/>
      <c r="F1183" s="386"/>
      <c r="G1183" s="386"/>
    </row>
    <row r="1184" spans="1:7" ht="15" hidden="1" x14ac:dyDescent="0.2">
      <c r="A1184" s="366">
        <v>73</v>
      </c>
      <c r="B1184" s="374"/>
      <c r="C1184" s="379">
        <v>17194</v>
      </c>
      <c r="D1184" s="379">
        <v>13968</v>
      </c>
      <c r="E1184" s="392"/>
      <c r="F1184" s="386"/>
      <c r="G1184" s="386"/>
    </row>
    <row r="1185" spans="1:7" ht="15" hidden="1" x14ac:dyDescent="0.2">
      <c r="A1185" s="366">
        <v>74</v>
      </c>
      <c r="B1185" s="374"/>
      <c r="C1185" s="379">
        <v>18448</v>
      </c>
      <c r="D1185" s="379">
        <v>15033</v>
      </c>
      <c r="E1185" s="392"/>
      <c r="F1185" s="386"/>
      <c r="G1185" s="386"/>
    </row>
    <row r="1186" spans="1:7" ht="15" hidden="1" x14ac:dyDescent="0.2">
      <c r="A1186" s="366">
        <v>75</v>
      </c>
      <c r="B1186" s="374"/>
      <c r="C1186" s="379">
        <v>19749</v>
      </c>
      <c r="D1186" s="379">
        <v>16142</v>
      </c>
      <c r="E1186" s="392"/>
      <c r="F1186" s="386"/>
      <c r="G1186" s="386"/>
    </row>
    <row r="1187" spans="1:7" ht="15" hidden="1" x14ac:dyDescent="0.2">
      <c r="A1187" s="366">
        <v>76</v>
      </c>
      <c r="B1187" s="374"/>
      <c r="C1187" s="379">
        <v>19749</v>
      </c>
      <c r="D1187" s="379">
        <v>16142</v>
      </c>
      <c r="E1187" s="392"/>
      <c r="F1187" s="386"/>
      <c r="G1187" s="386"/>
    </row>
    <row r="1188" spans="1:7" ht="15" hidden="1" x14ac:dyDescent="0.2">
      <c r="A1188" s="366">
        <v>77</v>
      </c>
      <c r="B1188" s="374"/>
      <c r="C1188" s="379">
        <v>19749</v>
      </c>
      <c r="D1188" s="379">
        <v>16142</v>
      </c>
      <c r="E1188" s="392"/>
      <c r="F1188" s="386"/>
      <c r="G1188" s="386"/>
    </row>
    <row r="1189" spans="1:7" ht="15" hidden="1" x14ac:dyDescent="0.2">
      <c r="A1189" s="366">
        <v>78</v>
      </c>
      <c r="B1189" s="374"/>
      <c r="C1189" s="379">
        <v>19749</v>
      </c>
      <c r="D1189" s="379">
        <v>16142</v>
      </c>
      <c r="E1189" s="392"/>
      <c r="F1189" s="386"/>
      <c r="G1189" s="386"/>
    </row>
    <row r="1190" spans="1:7" ht="15" hidden="1" x14ac:dyDescent="0.2">
      <c r="A1190" s="366">
        <v>79</v>
      </c>
      <c r="B1190" s="374"/>
      <c r="C1190" s="379">
        <v>19749</v>
      </c>
      <c r="D1190" s="379">
        <v>16142</v>
      </c>
      <c r="E1190" s="392"/>
      <c r="F1190" s="386"/>
      <c r="G1190" s="386"/>
    </row>
    <row r="1191" spans="1:7" ht="15" hidden="1" x14ac:dyDescent="0.2">
      <c r="A1191" s="366">
        <v>80</v>
      </c>
      <c r="B1191" s="374"/>
      <c r="C1191" s="379">
        <v>19749</v>
      </c>
      <c r="D1191" s="379">
        <v>16142</v>
      </c>
      <c r="E1191" s="392"/>
      <c r="F1191" s="386"/>
      <c r="G1191" s="386"/>
    </row>
    <row r="1192" spans="1:7" ht="15" hidden="1" x14ac:dyDescent="0.2">
      <c r="A1192" s="366">
        <v>81</v>
      </c>
      <c r="B1192" s="374"/>
      <c r="C1192" s="379">
        <v>19749</v>
      </c>
      <c r="D1192" s="379">
        <v>16142</v>
      </c>
      <c r="E1192" s="392"/>
      <c r="F1192" s="386"/>
      <c r="G1192" s="386"/>
    </row>
    <row r="1193" spans="1:7" ht="15" hidden="1" x14ac:dyDescent="0.2">
      <c r="A1193" s="366">
        <v>82</v>
      </c>
      <c r="B1193" s="374"/>
      <c r="C1193" s="379">
        <v>19749</v>
      </c>
      <c r="D1193" s="379">
        <v>16142</v>
      </c>
      <c r="E1193" s="392"/>
      <c r="F1193" s="386"/>
      <c r="G1193" s="386"/>
    </row>
    <row r="1194" spans="1:7" ht="15" hidden="1" x14ac:dyDescent="0.2">
      <c r="A1194" s="366">
        <v>83</v>
      </c>
      <c r="B1194" s="374"/>
      <c r="C1194" s="379">
        <v>19749</v>
      </c>
      <c r="D1194" s="379">
        <v>16142</v>
      </c>
      <c r="E1194" s="392"/>
      <c r="F1194" s="386"/>
      <c r="G1194" s="386"/>
    </row>
    <row r="1195" spans="1:7" ht="15" hidden="1" x14ac:dyDescent="0.2">
      <c r="A1195" s="366">
        <v>84</v>
      </c>
      <c r="B1195" s="374" t="s">
        <v>3</v>
      </c>
      <c r="C1195" s="379">
        <v>19749</v>
      </c>
      <c r="D1195" s="379">
        <v>16142</v>
      </c>
      <c r="E1195" s="392"/>
      <c r="F1195" s="386"/>
      <c r="G1195" s="386"/>
    </row>
    <row r="1196" spans="1:7" ht="15" hidden="1" x14ac:dyDescent="0.2">
      <c r="A1196" s="366">
        <v>1</v>
      </c>
      <c r="B1196" s="374" t="s">
        <v>4</v>
      </c>
      <c r="C1196" s="379">
        <v>1013</v>
      </c>
      <c r="D1196" s="379">
        <v>796</v>
      </c>
      <c r="E1196" s="392"/>
      <c r="F1196" s="395"/>
      <c r="G1196" s="395"/>
    </row>
    <row r="1197" spans="1:7" ht="15" hidden="1" x14ac:dyDescent="0.2">
      <c r="A1197" s="366">
        <v>2</v>
      </c>
      <c r="B1197" s="374" t="s">
        <v>1</v>
      </c>
      <c r="C1197" s="379">
        <v>1720</v>
      </c>
      <c r="D1197" s="379">
        <v>1349</v>
      </c>
      <c r="E1197" s="392"/>
      <c r="F1197" s="386"/>
      <c r="G1197" s="386"/>
    </row>
    <row r="1198" spans="1:7" ht="15" hidden="1" x14ac:dyDescent="0.2">
      <c r="A1198" s="366">
        <v>3</v>
      </c>
      <c r="B1198" s="374" t="s">
        <v>5</v>
      </c>
      <c r="C1198" s="379">
        <v>2428</v>
      </c>
      <c r="D1198" s="379">
        <v>1905</v>
      </c>
      <c r="E1198" s="392"/>
      <c r="F1198" s="386"/>
      <c r="G1198" s="386"/>
    </row>
    <row r="1199" spans="1:7" hidden="1" x14ac:dyDescent="0.15">
      <c r="A1199" s="366"/>
      <c r="B1199" s="376"/>
      <c r="C1199" s="377"/>
      <c r="D1199" s="377"/>
      <c r="E1199" s="377"/>
      <c r="F1199" s="377"/>
      <c r="G1199" s="377"/>
    </row>
    <row r="1200" spans="1:7" ht="18" hidden="1" x14ac:dyDescent="0.2">
      <c r="A1200" s="527" t="s">
        <v>28</v>
      </c>
      <c r="B1200" s="528"/>
      <c r="C1200" s="528"/>
      <c r="D1200" s="528"/>
      <c r="E1200" s="528"/>
      <c r="F1200" s="528"/>
      <c r="G1200" s="528"/>
    </row>
    <row r="1201" spans="1:7" hidden="1" x14ac:dyDescent="0.15">
      <c r="A1201" s="529" t="s">
        <v>0</v>
      </c>
      <c r="B1201" s="530"/>
      <c r="C1201" s="530"/>
      <c r="D1201" s="530"/>
      <c r="E1201" s="530"/>
      <c r="F1201" s="530"/>
      <c r="G1201" s="530"/>
    </row>
    <row r="1202" spans="1:7" hidden="1" x14ac:dyDescent="0.15">
      <c r="A1202" s="366" t="s">
        <v>2</v>
      </c>
      <c r="B1202" s="367" t="s">
        <v>2</v>
      </c>
      <c r="C1202" s="368">
        <v>10000</v>
      </c>
      <c r="D1202" s="368">
        <v>20000</v>
      </c>
      <c r="E1202" s="368"/>
      <c r="F1202" s="380"/>
      <c r="G1202" s="380"/>
    </row>
    <row r="1203" spans="1:7" hidden="1" x14ac:dyDescent="0.15">
      <c r="A1203" s="366">
        <v>18</v>
      </c>
      <c r="B1203" s="374"/>
      <c r="C1203" s="10">
        <f>+C1129*$K$2</f>
        <v>223.90666666666667</v>
      </c>
      <c r="D1203" s="10">
        <f t="shared" ref="D1203:G1203" si="69">+D1129*$K$2</f>
        <v>173.6</v>
      </c>
      <c r="E1203" s="10">
        <f t="shared" si="69"/>
        <v>0</v>
      </c>
      <c r="F1203" s="10">
        <f t="shared" si="69"/>
        <v>0</v>
      </c>
      <c r="G1203" s="10">
        <f t="shared" si="69"/>
        <v>0</v>
      </c>
    </row>
    <row r="1204" spans="1:7" hidden="1" x14ac:dyDescent="0.15">
      <c r="A1204" s="366">
        <v>19</v>
      </c>
      <c r="B1204" s="374"/>
      <c r="C1204" s="10">
        <f t="shared" ref="C1204:G1219" si="70">+C1130*$K$2</f>
        <v>223.90666666666667</v>
      </c>
      <c r="D1204" s="10">
        <f t="shared" si="70"/>
        <v>173.6</v>
      </c>
      <c r="E1204" s="10">
        <f t="shared" si="70"/>
        <v>0</v>
      </c>
      <c r="F1204" s="10">
        <f t="shared" si="70"/>
        <v>0</v>
      </c>
      <c r="G1204" s="10">
        <f t="shared" si="70"/>
        <v>0</v>
      </c>
    </row>
    <row r="1205" spans="1:7" hidden="1" x14ac:dyDescent="0.15">
      <c r="A1205" s="366">
        <v>20</v>
      </c>
      <c r="B1205" s="374"/>
      <c r="C1205" s="10">
        <f t="shared" si="70"/>
        <v>223.90666666666667</v>
      </c>
      <c r="D1205" s="10">
        <f t="shared" si="70"/>
        <v>173.6</v>
      </c>
      <c r="E1205" s="10">
        <f t="shared" si="70"/>
        <v>0</v>
      </c>
      <c r="F1205" s="10">
        <f t="shared" si="70"/>
        <v>0</v>
      </c>
      <c r="G1205" s="10">
        <f t="shared" si="70"/>
        <v>0</v>
      </c>
    </row>
    <row r="1206" spans="1:7" hidden="1" x14ac:dyDescent="0.15">
      <c r="A1206" s="366">
        <v>21</v>
      </c>
      <c r="B1206" s="374"/>
      <c r="C1206" s="10">
        <f t="shared" si="70"/>
        <v>223.90666666666667</v>
      </c>
      <c r="D1206" s="10">
        <f t="shared" si="70"/>
        <v>173.6</v>
      </c>
      <c r="E1206" s="10">
        <f t="shared" si="70"/>
        <v>0</v>
      </c>
      <c r="F1206" s="10">
        <f t="shared" si="70"/>
        <v>0</v>
      </c>
      <c r="G1206" s="10">
        <f t="shared" si="70"/>
        <v>0</v>
      </c>
    </row>
    <row r="1207" spans="1:7" hidden="1" x14ac:dyDescent="0.15">
      <c r="A1207" s="366">
        <v>22</v>
      </c>
      <c r="B1207" s="374"/>
      <c r="C1207" s="10">
        <f t="shared" si="70"/>
        <v>223.90666666666667</v>
      </c>
      <c r="D1207" s="10">
        <f t="shared" si="70"/>
        <v>173.6</v>
      </c>
      <c r="E1207" s="10">
        <f t="shared" si="70"/>
        <v>0</v>
      </c>
      <c r="F1207" s="10">
        <f t="shared" si="70"/>
        <v>0</v>
      </c>
      <c r="G1207" s="10">
        <f t="shared" si="70"/>
        <v>0</v>
      </c>
    </row>
    <row r="1208" spans="1:7" hidden="1" x14ac:dyDescent="0.15">
      <c r="A1208" s="366">
        <v>23</v>
      </c>
      <c r="B1208" s="374"/>
      <c r="C1208" s="10">
        <f t="shared" si="70"/>
        <v>223.90666666666667</v>
      </c>
      <c r="D1208" s="10">
        <f t="shared" si="70"/>
        <v>173.6</v>
      </c>
      <c r="E1208" s="10">
        <f t="shared" si="70"/>
        <v>0</v>
      </c>
      <c r="F1208" s="10">
        <f t="shared" si="70"/>
        <v>0</v>
      </c>
      <c r="G1208" s="10">
        <f t="shared" si="70"/>
        <v>0</v>
      </c>
    </row>
    <row r="1209" spans="1:7" hidden="1" x14ac:dyDescent="0.15">
      <c r="A1209" s="366">
        <v>24</v>
      </c>
      <c r="B1209" s="374"/>
      <c r="C1209" s="10">
        <f t="shared" si="70"/>
        <v>223.90666666666667</v>
      </c>
      <c r="D1209" s="10">
        <f t="shared" si="70"/>
        <v>173.6</v>
      </c>
      <c r="E1209" s="10">
        <f t="shared" si="70"/>
        <v>0</v>
      </c>
      <c r="F1209" s="10">
        <f t="shared" si="70"/>
        <v>0</v>
      </c>
      <c r="G1209" s="10">
        <f t="shared" si="70"/>
        <v>0</v>
      </c>
    </row>
    <row r="1210" spans="1:7" hidden="1" x14ac:dyDescent="0.15">
      <c r="A1210" s="366">
        <v>25</v>
      </c>
      <c r="B1210" s="374"/>
      <c r="C1210" s="10">
        <f t="shared" si="70"/>
        <v>239.68</v>
      </c>
      <c r="D1210" s="10">
        <f t="shared" si="70"/>
        <v>184.24</v>
      </c>
      <c r="E1210" s="10">
        <f t="shared" si="70"/>
        <v>0</v>
      </c>
      <c r="F1210" s="10">
        <f t="shared" si="70"/>
        <v>0</v>
      </c>
      <c r="G1210" s="10">
        <f t="shared" si="70"/>
        <v>0</v>
      </c>
    </row>
    <row r="1211" spans="1:7" hidden="1" x14ac:dyDescent="0.15">
      <c r="A1211" s="366">
        <v>26</v>
      </c>
      <c r="B1211" s="374"/>
      <c r="C1211" s="10">
        <f t="shared" si="70"/>
        <v>239.68</v>
      </c>
      <c r="D1211" s="10">
        <f t="shared" si="70"/>
        <v>184.24</v>
      </c>
      <c r="E1211" s="10">
        <f t="shared" si="70"/>
        <v>0</v>
      </c>
      <c r="F1211" s="10">
        <f t="shared" si="70"/>
        <v>0</v>
      </c>
      <c r="G1211" s="10">
        <f t="shared" si="70"/>
        <v>0</v>
      </c>
    </row>
    <row r="1212" spans="1:7" hidden="1" x14ac:dyDescent="0.15">
      <c r="A1212" s="366">
        <v>27</v>
      </c>
      <c r="B1212" s="374"/>
      <c r="C1212" s="10">
        <f t="shared" si="70"/>
        <v>239.68</v>
      </c>
      <c r="D1212" s="10">
        <f t="shared" si="70"/>
        <v>184.24</v>
      </c>
      <c r="E1212" s="10">
        <f t="shared" si="70"/>
        <v>0</v>
      </c>
      <c r="F1212" s="10">
        <f t="shared" si="70"/>
        <v>0</v>
      </c>
      <c r="G1212" s="10">
        <f t="shared" si="70"/>
        <v>0</v>
      </c>
    </row>
    <row r="1213" spans="1:7" hidden="1" x14ac:dyDescent="0.15">
      <c r="A1213" s="366">
        <v>28</v>
      </c>
      <c r="B1213" s="374"/>
      <c r="C1213" s="10">
        <f t="shared" si="70"/>
        <v>239.68</v>
      </c>
      <c r="D1213" s="10">
        <f t="shared" si="70"/>
        <v>184.24</v>
      </c>
      <c r="E1213" s="10">
        <f t="shared" si="70"/>
        <v>0</v>
      </c>
      <c r="F1213" s="10">
        <f t="shared" si="70"/>
        <v>0</v>
      </c>
      <c r="G1213" s="10">
        <f t="shared" si="70"/>
        <v>0</v>
      </c>
    </row>
    <row r="1214" spans="1:7" hidden="1" x14ac:dyDescent="0.15">
      <c r="A1214" s="366">
        <v>29</v>
      </c>
      <c r="B1214" s="374"/>
      <c r="C1214" s="10">
        <f t="shared" si="70"/>
        <v>239.68</v>
      </c>
      <c r="D1214" s="10">
        <f t="shared" si="70"/>
        <v>184.24</v>
      </c>
      <c r="E1214" s="10">
        <f t="shared" si="70"/>
        <v>0</v>
      </c>
      <c r="F1214" s="10">
        <f t="shared" si="70"/>
        <v>0</v>
      </c>
      <c r="G1214" s="10">
        <f t="shared" si="70"/>
        <v>0</v>
      </c>
    </row>
    <row r="1215" spans="1:7" hidden="1" x14ac:dyDescent="0.15">
      <c r="A1215" s="366">
        <v>30</v>
      </c>
      <c r="B1215" s="374"/>
      <c r="C1215" s="10">
        <f t="shared" si="70"/>
        <v>267.21333333333337</v>
      </c>
      <c r="D1215" s="10">
        <f t="shared" si="70"/>
        <v>203.46666666666667</v>
      </c>
      <c r="E1215" s="10">
        <f t="shared" si="70"/>
        <v>0</v>
      </c>
      <c r="F1215" s="10">
        <f t="shared" si="70"/>
        <v>0</v>
      </c>
      <c r="G1215" s="10">
        <f t="shared" si="70"/>
        <v>0</v>
      </c>
    </row>
    <row r="1216" spans="1:7" hidden="1" x14ac:dyDescent="0.15">
      <c r="A1216" s="366">
        <v>31</v>
      </c>
      <c r="B1216" s="374"/>
      <c r="C1216" s="10">
        <f t="shared" si="70"/>
        <v>267.21333333333337</v>
      </c>
      <c r="D1216" s="10">
        <f t="shared" si="70"/>
        <v>203.46666666666667</v>
      </c>
      <c r="E1216" s="10">
        <f t="shared" si="70"/>
        <v>0</v>
      </c>
      <c r="F1216" s="10">
        <f t="shared" si="70"/>
        <v>0</v>
      </c>
      <c r="G1216" s="10">
        <f t="shared" si="70"/>
        <v>0</v>
      </c>
    </row>
    <row r="1217" spans="1:7" hidden="1" x14ac:dyDescent="0.15">
      <c r="A1217" s="366">
        <v>32</v>
      </c>
      <c r="B1217" s="374"/>
      <c r="C1217" s="10">
        <f t="shared" si="70"/>
        <v>267.21333333333337</v>
      </c>
      <c r="D1217" s="10">
        <f t="shared" si="70"/>
        <v>203.46666666666667</v>
      </c>
      <c r="E1217" s="10">
        <f t="shared" si="70"/>
        <v>0</v>
      </c>
      <c r="F1217" s="10">
        <f t="shared" si="70"/>
        <v>0</v>
      </c>
      <c r="G1217" s="10">
        <f>+G1143*$K$2</f>
        <v>0</v>
      </c>
    </row>
    <row r="1218" spans="1:7" hidden="1" x14ac:dyDescent="0.15">
      <c r="A1218" s="366">
        <v>33</v>
      </c>
      <c r="B1218" s="374"/>
      <c r="C1218" s="10">
        <f t="shared" si="70"/>
        <v>267.21333333333337</v>
      </c>
      <c r="D1218" s="10">
        <f t="shared" si="70"/>
        <v>203.46666666666667</v>
      </c>
      <c r="E1218" s="10">
        <f t="shared" si="70"/>
        <v>0</v>
      </c>
      <c r="F1218" s="10">
        <f t="shared" si="70"/>
        <v>0</v>
      </c>
      <c r="G1218" s="10">
        <f t="shared" si="70"/>
        <v>0</v>
      </c>
    </row>
    <row r="1219" spans="1:7" hidden="1" x14ac:dyDescent="0.15">
      <c r="A1219" s="366">
        <v>34</v>
      </c>
      <c r="B1219" s="374"/>
      <c r="C1219" s="10">
        <f t="shared" si="70"/>
        <v>267.21333333333337</v>
      </c>
      <c r="D1219" s="10">
        <f t="shared" si="70"/>
        <v>203.46666666666667</v>
      </c>
      <c r="E1219" s="10">
        <f t="shared" si="70"/>
        <v>0</v>
      </c>
      <c r="F1219" s="10">
        <f t="shared" si="70"/>
        <v>0</v>
      </c>
      <c r="G1219" s="10">
        <f t="shared" si="70"/>
        <v>0</v>
      </c>
    </row>
    <row r="1220" spans="1:7" hidden="1" x14ac:dyDescent="0.15">
      <c r="A1220" s="366">
        <v>35</v>
      </c>
      <c r="B1220" s="374"/>
      <c r="C1220" s="10">
        <f t="shared" ref="C1220:G1235" si="71">+C1146*$K$2</f>
        <v>298.48</v>
      </c>
      <c r="D1220" s="10">
        <f t="shared" si="71"/>
        <v>226.61333333333334</v>
      </c>
      <c r="E1220" s="10">
        <f t="shared" si="71"/>
        <v>0</v>
      </c>
      <c r="F1220" s="10">
        <f t="shared" si="71"/>
        <v>0</v>
      </c>
      <c r="G1220" s="10">
        <f t="shared" si="71"/>
        <v>0</v>
      </c>
    </row>
    <row r="1221" spans="1:7" hidden="1" x14ac:dyDescent="0.15">
      <c r="A1221" s="366">
        <v>36</v>
      </c>
      <c r="B1221" s="374"/>
      <c r="C1221" s="10">
        <f t="shared" si="71"/>
        <v>298.48</v>
      </c>
      <c r="D1221" s="10">
        <f t="shared" si="71"/>
        <v>226.61333333333334</v>
      </c>
      <c r="E1221" s="10">
        <f t="shared" si="71"/>
        <v>0</v>
      </c>
      <c r="F1221" s="10">
        <f t="shared" si="71"/>
        <v>0</v>
      </c>
      <c r="G1221" s="10">
        <f t="shared" si="71"/>
        <v>0</v>
      </c>
    </row>
    <row r="1222" spans="1:7" hidden="1" x14ac:dyDescent="0.15">
      <c r="A1222" s="366">
        <v>37</v>
      </c>
      <c r="B1222" s="374"/>
      <c r="C1222" s="10">
        <f t="shared" si="71"/>
        <v>298.48</v>
      </c>
      <c r="D1222" s="10">
        <f t="shared" si="71"/>
        <v>226.61333333333334</v>
      </c>
      <c r="E1222" s="10">
        <f t="shared" si="71"/>
        <v>0</v>
      </c>
      <c r="F1222" s="10">
        <f t="shared" si="71"/>
        <v>0</v>
      </c>
      <c r="G1222" s="10">
        <f t="shared" si="71"/>
        <v>0</v>
      </c>
    </row>
    <row r="1223" spans="1:7" hidden="1" x14ac:dyDescent="0.15">
      <c r="A1223" s="366">
        <v>38</v>
      </c>
      <c r="B1223" s="374"/>
      <c r="C1223" s="10">
        <f t="shared" si="71"/>
        <v>298.48</v>
      </c>
      <c r="D1223" s="10">
        <f t="shared" si="71"/>
        <v>226.61333333333334</v>
      </c>
      <c r="E1223" s="10">
        <f t="shared" si="71"/>
        <v>0</v>
      </c>
      <c r="F1223" s="10">
        <f t="shared" si="71"/>
        <v>0</v>
      </c>
      <c r="G1223" s="10">
        <f t="shared" si="71"/>
        <v>0</v>
      </c>
    </row>
    <row r="1224" spans="1:7" hidden="1" x14ac:dyDescent="0.15">
      <c r="A1224" s="366">
        <v>39</v>
      </c>
      <c r="B1224" s="374"/>
      <c r="C1224" s="10">
        <f t="shared" si="71"/>
        <v>298.48</v>
      </c>
      <c r="D1224" s="10">
        <f t="shared" si="71"/>
        <v>226.61333333333334</v>
      </c>
      <c r="E1224" s="10">
        <f t="shared" si="71"/>
        <v>0</v>
      </c>
      <c r="F1224" s="10">
        <f t="shared" si="71"/>
        <v>0</v>
      </c>
      <c r="G1224" s="10">
        <f t="shared" si="71"/>
        <v>0</v>
      </c>
    </row>
    <row r="1225" spans="1:7" hidden="1" x14ac:dyDescent="0.15">
      <c r="A1225" s="366">
        <v>40</v>
      </c>
      <c r="B1225" s="374"/>
      <c r="C1225" s="10">
        <f t="shared" si="71"/>
        <v>334.69333333333333</v>
      </c>
      <c r="D1225" s="10">
        <f t="shared" si="71"/>
        <v>253.58666666666667</v>
      </c>
      <c r="E1225" s="10">
        <f t="shared" si="71"/>
        <v>0</v>
      </c>
      <c r="F1225" s="10">
        <f t="shared" si="71"/>
        <v>0</v>
      </c>
      <c r="G1225" s="10">
        <f t="shared" si="71"/>
        <v>0</v>
      </c>
    </row>
    <row r="1226" spans="1:7" hidden="1" x14ac:dyDescent="0.15">
      <c r="A1226" s="366">
        <v>41</v>
      </c>
      <c r="B1226" s="374"/>
      <c r="C1226" s="10">
        <f t="shared" si="71"/>
        <v>334.69333333333333</v>
      </c>
      <c r="D1226" s="10">
        <f t="shared" si="71"/>
        <v>253.58666666666667</v>
      </c>
      <c r="E1226" s="10">
        <f t="shared" si="71"/>
        <v>0</v>
      </c>
      <c r="F1226" s="10">
        <f t="shared" si="71"/>
        <v>0</v>
      </c>
      <c r="G1226" s="10">
        <f t="shared" si="71"/>
        <v>0</v>
      </c>
    </row>
    <row r="1227" spans="1:7" hidden="1" x14ac:dyDescent="0.15">
      <c r="A1227" s="366">
        <v>42</v>
      </c>
      <c r="B1227" s="374"/>
      <c r="C1227" s="10">
        <f t="shared" si="71"/>
        <v>334.69333333333333</v>
      </c>
      <c r="D1227" s="10">
        <f t="shared" si="71"/>
        <v>253.58666666666667</v>
      </c>
      <c r="E1227" s="10">
        <f t="shared" si="71"/>
        <v>0</v>
      </c>
      <c r="F1227" s="10">
        <f t="shared" si="71"/>
        <v>0</v>
      </c>
      <c r="G1227" s="10">
        <f t="shared" si="71"/>
        <v>0</v>
      </c>
    </row>
    <row r="1228" spans="1:7" hidden="1" x14ac:dyDescent="0.15">
      <c r="A1228" s="366">
        <v>43</v>
      </c>
      <c r="B1228" s="374"/>
      <c r="C1228" s="10">
        <f t="shared" si="71"/>
        <v>334.69333333333333</v>
      </c>
      <c r="D1228" s="10">
        <f t="shared" si="71"/>
        <v>253.58666666666667</v>
      </c>
      <c r="E1228" s="10">
        <f t="shared" si="71"/>
        <v>0</v>
      </c>
      <c r="F1228" s="10">
        <f t="shared" si="71"/>
        <v>0</v>
      </c>
      <c r="G1228" s="10">
        <f t="shared" si="71"/>
        <v>0</v>
      </c>
    </row>
    <row r="1229" spans="1:7" hidden="1" x14ac:dyDescent="0.15">
      <c r="A1229" s="366">
        <v>44</v>
      </c>
      <c r="B1229" s="374"/>
      <c r="C1229" s="10">
        <f t="shared" si="71"/>
        <v>334.69333333333333</v>
      </c>
      <c r="D1229" s="10">
        <f t="shared" si="71"/>
        <v>253.58666666666667</v>
      </c>
      <c r="E1229" s="10">
        <f t="shared" si="71"/>
        <v>0</v>
      </c>
      <c r="F1229" s="10">
        <f t="shared" si="71"/>
        <v>0</v>
      </c>
      <c r="G1229" s="10">
        <f t="shared" si="71"/>
        <v>0</v>
      </c>
    </row>
    <row r="1230" spans="1:7" hidden="1" x14ac:dyDescent="0.15">
      <c r="A1230" s="366">
        <v>45</v>
      </c>
      <c r="B1230" s="374"/>
      <c r="C1230" s="10">
        <f t="shared" si="71"/>
        <v>374.64000000000004</v>
      </c>
      <c r="D1230" s="10">
        <f t="shared" si="71"/>
        <v>284.48</v>
      </c>
      <c r="E1230" s="10">
        <f t="shared" si="71"/>
        <v>0</v>
      </c>
      <c r="F1230" s="10">
        <f t="shared" si="71"/>
        <v>0</v>
      </c>
      <c r="G1230" s="10">
        <f t="shared" si="71"/>
        <v>0</v>
      </c>
    </row>
    <row r="1231" spans="1:7" hidden="1" x14ac:dyDescent="0.15">
      <c r="A1231" s="366">
        <v>46</v>
      </c>
      <c r="B1231" s="374"/>
      <c r="C1231" s="10">
        <f t="shared" si="71"/>
        <v>374.64000000000004</v>
      </c>
      <c r="D1231" s="10">
        <f t="shared" si="71"/>
        <v>284.48</v>
      </c>
      <c r="E1231" s="10">
        <f t="shared" si="71"/>
        <v>0</v>
      </c>
      <c r="F1231" s="10">
        <f t="shared" si="71"/>
        <v>0</v>
      </c>
      <c r="G1231" s="10">
        <f t="shared" si="71"/>
        <v>0</v>
      </c>
    </row>
    <row r="1232" spans="1:7" hidden="1" x14ac:dyDescent="0.15">
      <c r="A1232" s="366">
        <v>47</v>
      </c>
      <c r="B1232" s="374"/>
      <c r="C1232" s="10">
        <f t="shared" si="71"/>
        <v>374.64000000000004</v>
      </c>
      <c r="D1232" s="10">
        <f t="shared" si="71"/>
        <v>284.48</v>
      </c>
      <c r="E1232" s="10">
        <f t="shared" si="71"/>
        <v>0</v>
      </c>
      <c r="F1232" s="10">
        <f t="shared" si="71"/>
        <v>0</v>
      </c>
      <c r="G1232" s="10">
        <f t="shared" si="71"/>
        <v>0</v>
      </c>
    </row>
    <row r="1233" spans="1:7" hidden="1" x14ac:dyDescent="0.15">
      <c r="A1233" s="366">
        <v>48</v>
      </c>
      <c r="B1233" s="374"/>
      <c r="C1233" s="10">
        <f t="shared" si="71"/>
        <v>374.64000000000004</v>
      </c>
      <c r="D1233" s="10">
        <f t="shared" si="71"/>
        <v>284.48</v>
      </c>
      <c r="E1233" s="10">
        <f t="shared" si="71"/>
        <v>0</v>
      </c>
      <c r="F1233" s="10">
        <f t="shared" si="71"/>
        <v>0</v>
      </c>
      <c r="G1233" s="10">
        <f t="shared" si="71"/>
        <v>0</v>
      </c>
    </row>
    <row r="1234" spans="1:7" hidden="1" x14ac:dyDescent="0.15">
      <c r="A1234" s="366">
        <v>49</v>
      </c>
      <c r="B1234" s="374"/>
      <c r="C1234" s="10">
        <f t="shared" si="71"/>
        <v>374.64000000000004</v>
      </c>
      <c r="D1234" s="10">
        <f t="shared" si="71"/>
        <v>284.48</v>
      </c>
      <c r="E1234" s="10">
        <f t="shared" si="71"/>
        <v>0</v>
      </c>
      <c r="F1234" s="10">
        <f t="shared" si="71"/>
        <v>0</v>
      </c>
      <c r="G1234" s="10">
        <f t="shared" si="71"/>
        <v>0</v>
      </c>
    </row>
    <row r="1235" spans="1:7" hidden="1" x14ac:dyDescent="0.15">
      <c r="A1235" s="366">
        <v>50</v>
      </c>
      <c r="B1235" s="374"/>
      <c r="C1235" s="10">
        <f t="shared" si="71"/>
        <v>419.72</v>
      </c>
      <c r="D1235" s="10">
        <f t="shared" si="71"/>
        <v>319.57333333333332</v>
      </c>
      <c r="E1235" s="10">
        <f t="shared" si="71"/>
        <v>0</v>
      </c>
      <c r="F1235" s="10">
        <f t="shared" si="71"/>
        <v>0</v>
      </c>
      <c r="G1235" s="10">
        <f t="shared" si="71"/>
        <v>0</v>
      </c>
    </row>
    <row r="1236" spans="1:7" hidden="1" x14ac:dyDescent="0.15">
      <c r="A1236" s="366">
        <v>51</v>
      </c>
      <c r="B1236" s="374"/>
      <c r="C1236" s="10">
        <f t="shared" ref="C1236:G1251" si="72">+C1162*$K$2</f>
        <v>419.72</v>
      </c>
      <c r="D1236" s="10">
        <f t="shared" si="72"/>
        <v>319.57333333333332</v>
      </c>
      <c r="E1236" s="10">
        <f t="shared" si="72"/>
        <v>0</v>
      </c>
      <c r="F1236" s="10">
        <f t="shared" si="72"/>
        <v>0</v>
      </c>
      <c r="G1236" s="10">
        <f t="shared" si="72"/>
        <v>0</v>
      </c>
    </row>
    <row r="1237" spans="1:7" hidden="1" x14ac:dyDescent="0.15">
      <c r="A1237" s="366">
        <v>52</v>
      </c>
      <c r="B1237" s="374"/>
      <c r="C1237" s="10">
        <f t="shared" si="72"/>
        <v>419.72</v>
      </c>
      <c r="D1237" s="10">
        <f t="shared" si="72"/>
        <v>319.57333333333332</v>
      </c>
      <c r="E1237" s="10">
        <f t="shared" si="72"/>
        <v>0</v>
      </c>
      <c r="F1237" s="10">
        <f t="shared" si="72"/>
        <v>0</v>
      </c>
      <c r="G1237" s="10">
        <f t="shared" si="72"/>
        <v>0</v>
      </c>
    </row>
    <row r="1238" spans="1:7" hidden="1" x14ac:dyDescent="0.15">
      <c r="A1238" s="366">
        <v>53</v>
      </c>
      <c r="B1238" s="374"/>
      <c r="C1238" s="10">
        <f t="shared" si="72"/>
        <v>419.72</v>
      </c>
      <c r="D1238" s="10">
        <f t="shared" si="72"/>
        <v>319.57333333333332</v>
      </c>
      <c r="E1238" s="10">
        <f t="shared" si="72"/>
        <v>0</v>
      </c>
      <c r="F1238" s="10">
        <f t="shared" si="72"/>
        <v>0</v>
      </c>
      <c r="G1238" s="10">
        <f t="shared" si="72"/>
        <v>0</v>
      </c>
    </row>
    <row r="1239" spans="1:7" hidden="1" x14ac:dyDescent="0.15">
      <c r="A1239" s="366">
        <v>54</v>
      </c>
      <c r="B1239" s="374"/>
      <c r="C1239" s="10">
        <f t="shared" si="72"/>
        <v>419.72</v>
      </c>
      <c r="D1239" s="10">
        <f t="shared" si="72"/>
        <v>319.57333333333332</v>
      </c>
      <c r="E1239" s="10">
        <f t="shared" si="72"/>
        <v>0</v>
      </c>
      <c r="F1239" s="10">
        <f t="shared" si="72"/>
        <v>0</v>
      </c>
      <c r="G1239" s="10">
        <f t="shared" si="72"/>
        <v>0</v>
      </c>
    </row>
    <row r="1240" spans="1:7" hidden="1" x14ac:dyDescent="0.15">
      <c r="A1240" s="366">
        <v>55</v>
      </c>
      <c r="B1240" s="374"/>
      <c r="C1240" s="10">
        <f t="shared" si="72"/>
        <v>469.28000000000003</v>
      </c>
      <c r="D1240" s="10">
        <f t="shared" si="72"/>
        <v>358.86666666666667</v>
      </c>
      <c r="E1240" s="10">
        <f t="shared" si="72"/>
        <v>0</v>
      </c>
      <c r="F1240" s="10">
        <f t="shared" si="72"/>
        <v>0</v>
      </c>
      <c r="G1240" s="10">
        <f t="shared" si="72"/>
        <v>0</v>
      </c>
    </row>
    <row r="1241" spans="1:7" hidden="1" x14ac:dyDescent="0.15">
      <c r="A1241" s="366">
        <v>56</v>
      </c>
      <c r="B1241" s="374"/>
      <c r="C1241" s="10">
        <f t="shared" si="72"/>
        <v>469.28000000000003</v>
      </c>
      <c r="D1241" s="10">
        <f t="shared" si="72"/>
        <v>358.86666666666667</v>
      </c>
      <c r="E1241" s="10">
        <f t="shared" si="72"/>
        <v>0</v>
      </c>
      <c r="F1241" s="10">
        <f t="shared" si="72"/>
        <v>0</v>
      </c>
      <c r="G1241" s="10">
        <f t="shared" si="72"/>
        <v>0</v>
      </c>
    </row>
    <row r="1242" spans="1:7" hidden="1" x14ac:dyDescent="0.15">
      <c r="A1242" s="366">
        <v>57</v>
      </c>
      <c r="B1242" s="374"/>
      <c r="C1242" s="10">
        <f t="shared" si="72"/>
        <v>469.28000000000003</v>
      </c>
      <c r="D1242" s="10">
        <f t="shared" si="72"/>
        <v>358.86666666666667</v>
      </c>
      <c r="E1242" s="10">
        <f t="shared" si="72"/>
        <v>0</v>
      </c>
      <c r="F1242" s="10">
        <f t="shared" si="72"/>
        <v>0</v>
      </c>
      <c r="G1242" s="10">
        <f t="shared" si="72"/>
        <v>0</v>
      </c>
    </row>
    <row r="1243" spans="1:7" hidden="1" x14ac:dyDescent="0.15">
      <c r="A1243" s="366">
        <v>58</v>
      </c>
      <c r="B1243" s="374"/>
      <c r="C1243" s="10">
        <f t="shared" si="72"/>
        <v>469.28000000000003</v>
      </c>
      <c r="D1243" s="10">
        <f t="shared" si="72"/>
        <v>358.86666666666667</v>
      </c>
      <c r="E1243" s="10">
        <f t="shared" si="72"/>
        <v>0</v>
      </c>
      <c r="F1243" s="10">
        <f t="shared" si="72"/>
        <v>0</v>
      </c>
      <c r="G1243" s="10">
        <f t="shared" si="72"/>
        <v>0</v>
      </c>
    </row>
    <row r="1244" spans="1:7" hidden="1" x14ac:dyDescent="0.15">
      <c r="A1244" s="366">
        <v>59</v>
      </c>
      <c r="B1244" s="374"/>
      <c r="C1244" s="10">
        <f t="shared" si="72"/>
        <v>469.28000000000003</v>
      </c>
      <c r="D1244" s="10">
        <f t="shared" si="72"/>
        <v>358.86666666666667</v>
      </c>
      <c r="E1244" s="10">
        <f t="shared" si="72"/>
        <v>0</v>
      </c>
      <c r="F1244" s="10">
        <f t="shared" si="72"/>
        <v>0</v>
      </c>
      <c r="G1244" s="10">
        <f t="shared" si="72"/>
        <v>0</v>
      </c>
    </row>
    <row r="1245" spans="1:7" hidden="1" x14ac:dyDescent="0.15">
      <c r="A1245" s="366">
        <v>60</v>
      </c>
      <c r="B1245" s="374"/>
      <c r="C1245" s="10">
        <f t="shared" si="72"/>
        <v>502.04</v>
      </c>
      <c r="D1245" s="10">
        <f t="shared" si="72"/>
        <v>385</v>
      </c>
      <c r="E1245" s="10">
        <f t="shared" si="72"/>
        <v>0</v>
      </c>
      <c r="F1245" s="10">
        <f t="shared" si="72"/>
        <v>0</v>
      </c>
      <c r="G1245" s="10">
        <f t="shared" si="72"/>
        <v>0</v>
      </c>
    </row>
    <row r="1246" spans="1:7" hidden="1" x14ac:dyDescent="0.15">
      <c r="A1246" s="366">
        <v>61</v>
      </c>
      <c r="B1246" s="374"/>
      <c r="C1246" s="10">
        <f t="shared" si="72"/>
        <v>559.25333333333333</v>
      </c>
      <c r="D1246" s="10">
        <f t="shared" si="72"/>
        <v>430.92</v>
      </c>
      <c r="E1246" s="10">
        <f t="shared" si="72"/>
        <v>0</v>
      </c>
      <c r="F1246" s="10">
        <f t="shared" si="72"/>
        <v>0</v>
      </c>
      <c r="G1246" s="10">
        <f t="shared" si="72"/>
        <v>0</v>
      </c>
    </row>
    <row r="1247" spans="1:7" hidden="1" x14ac:dyDescent="0.15">
      <c r="A1247" s="366">
        <v>62</v>
      </c>
      <c r="B1247" s="374"/>
      <c r="C1247" s="10">
        <f t="shared" si="72"/>
        <v>621.13333333333333</v>
      </c>
      <c r="D1247" s="10">
        <f t="shared" si="72"/>
        <v>481.04</v>
      </c>
      <c r="E1247" s="10">
        <f t="shared" si="72"/>
        <v>0</v>
      </c>
      <c r="F1247" s="10">
        <f t="shared" si="72"/>
        <v>0</v>
      </c>
      <c r="G1247" s="10">
        <f t="shared" si="72"/>
        <v>0</v>
      </c>
    </row>
    <row r="1248" spans="1:7" hidden="1" x14ac:dyDescent="0.15">
      <c r="A1248" s="366">
        <v>63</v>
      </c>
      <c r="B1248" s="374"/>
      <c r="C1248" s="10">
        <f t="shared" si="72"/>
        <v>687.5866666666667</v>
      </c>
      <c r="D1248" s="10">
        <f t="shared" si="72"/>
        <v>535.36</v>
      </c>
      <c r="E1248" s="10">
        <f t="shared" si="72"/>
        <v>0</v>
      </c>
      <c r="F1248" s="10">
        <f t="shared" si="72"/>
        <v>0</v>
      </c>
      <c r="G1248" s="10">
        <f t="shared" si="72"/>
        <v>0</v>
      </c>
    </row>
    <row r="1249" spans="1:7" hidden="1" x14ac:dyDescent="0.15">
      <c r="A1249" s="366">
        <v>64</v>
      </c>
      <c r="B1249" s="374"/>
      <c r="C1249" s="10">
        <f t="shared" si="72"/>
        <v>758.61333333333334</v>
      </c>
      <c r="D1249" s="10">
        <f t="shared" si="72"/>
        <v>593.78666666666675</v>
      </c>
      <c r="E1249" s="10">
        <f t="shared" si="72"/>
        <v>0</v>
      </c>
      <c r="F1249" s="10">
        <f t="shared" si="72"/>
        <v>0</v>
      </c>
      <c r="G1249" s="10">
        <f t="shared" si="72"/>
        <v>0</v>
      </c>
    </row>
    <row r="1250" spans="1:7" hidden="1" x14ac:dyDescent="0.15">
      <c r="A1250" s="366">
        <v>65</v>
      </c>
      <c r="B1250" s="374"/>
      <c r="C1250" s="10">
        <f t="shared" si="72"/>
        <v>834.21333333333337</v>
      </c>
      <c r="D1250" s="10">
        <f t="shared" si="72"/>
        <v>656.22666666666669</v>
      </c>
      <c r="E1250" s="10">
        <f t="shared" si="72"/>
        <v>0</v>
      </c>
      <c r="F1250" s="10">
        <f t="shared" si="72"/>
        <v>0</v>
      </c>
      <c r="G1250" s="10">
        <f t="shared" si="72"/>
        <v>0</v>
      </c>
    </row>
    <row r="1251" spans="1:7" hidden="1" x14ac:dyDescent="0.15">
      <c r="A1251" s="366">
        <v>66</v>
      </c>
      <c r="B1251" s="374"/>
      <c r="C1251" s="10">
        <f t="shared" si="72"/>
        <v>914.38666666666666</v>
      </c>
      <c r="D1251" s="10">
        <f t="shared" si="72"/>
        <v>722.68000000000006</v>
      </c>
      <c r="E1251" s="10">
        <f t="shared" si="72"/>
        <v>0</v>
      </c>
      <c r="F1251" s="10">
        <f t="shared" si="72"/>
        <v>0</v>
      </c>
      <c r="G1251" s="10">
        <f t="shared" si="72"/>
        <v>0</v>
      </c>
    </row>
    <row r="1252" spans="1:7" hidden="1" x14ac:dyDescent="0.15">
      <c r="A1252" s="366">
        <v>67</v>
      </c>
      <c r="B1252" s="374"/>
      <c r="C1252" s="10">
        <f t="shared" ref="C1252:G1267" si="73">+C1178*$K$2</f>
        <v>999.32</v>
      </c>
      <c r="D1252" s="10">
        <f t="shared" si="73"/>
        <v>793.33333333333337</v>
      </c>
      <c r="E1252" s="10">
        <f t="shared" si="73"/>
        <v>0</v>
      </c>
      <c r="F1252" s="10">
        <f t="shared" si="73"/>
        <v>0</v>
      </c>
      <c r="G1252" s="10">
        <f t="shared" si="73"/>
        <v>0</v>
      </c>
    </row>
    <row r="1253" spans="1:7" hidden="1" x14ac:dyDescent="0.15">
      <c r="A1253" s="366">
        <v>68</v>
      </c>
      <c r="B1253" s="374"/>
      <c r="C1253" s="10">
        <f t="shared" si="73"/>
        <v>1088.6400000000001</v>
      </c>
      <c r="D1253" s="10">
        <f t="shared" si="73"/>
        <v>868.18666666666672</v>
      </c>
      <c r="E1253" s="10">
        <f t="shared" si="73"/>
        <v>0</v>
      </c>
      <c r="F1253" s="10">
        <f t="shared" si="73"/>
        <v>0</v>
      </c>
      <c r="G1253" s="10">
        <f t="shared" si="73"/>
        <v>0</v>
      </c>
    </row>
    <row r="1254" spans="1:7" hidden="1" x14ac:dyDescent="0.15">
      <c r="A1254" s="366">
        <v>69</v>
      </c>
      <c r="B1254" s="374"/>
      <c r="C1254" s="10">
        <f t="shared" si="73"/>
        <v>1182.72</v>
      </c>
      <c r="D1254" s="10">
        <f t="shared" si="73"/>
        <v>946.96</v>
      </c>
      <c r="E1254" s="10">
        <f t="shared" si="73"/>
        <v>0</v>
      </c>
      <c r="F1254" s="10">
        <f t="shared" si="73"/>
        <v>0</v>
      </c>
      <c r="G1254" s="10">
        <f t="shared" si="73"/>
        <v>0</v>
      </c>
    </row>
    <row r="1255" spans="1:7" hidden="1" x14ac:dyDescent="0.15">
      <c r="A1255" s="366">
        <v>70</v>
      </c>
      <c r="B1255" s="374"/>
      <c r="C1255" s="10">
        <f t="shared" si="73"/>
        <v>1281.28</v>
      </c>
      <c r="D1255" s="10">
        <f t="shared" si="73"/>
        <v>1030.1200000000001</v>
      </c>
      <c r="E1255" s="10">
        <f t="shared" si="73"/>
        <v>0</v>
      </c>
      <c r="F1255" s="10">
        <f t="shared" si="73"/>
        <v>0</v>
      </c>
      <c r="G1255" s="10">
        <f t="shared" si="73"/>
        <v>0</v>
      </c>
    </row>
    <row r="1256" spans="1:7" hidden="1" x14ac:dyDescent="0.15">
      <c r="A1256" s="366">
        <v>71</v>
      </c>
      <c r="B1256" s="374"/>
      <c r="C1256" s="10">
        <f t="shared" si="73"/>
        <v>1384.6000000000001</v>
      </c>
      <c r="D1256" s="10">
        <f t="shared" si="73"/>
        <v>1117.2</v>
      </c>
      <c r="E1256" s="10">
        <f t="shared" si="73"/>
        <v>0</v>
      </c>
      <c r="F1256" s="10">
        <f t="shared" si="73"/>
        <v>0</v>
      </c>
      <c r="G1256" s="10">
        <f t="shared" si="73"/>
        <v>0</v>
      </c>
    </row>
    <row r="1257" spans="1:7" hidden="1" x14ac:dyDescent="0.15">
      <c r="A1257" s="366">
        <v>72</v>
      </c>
      <c r="B1257" s="374"/>
      <c r="C1257" s="10">
        <f t="shared" si="73"/>
        <v>1492.2133333333334</v>
      </c>
      <c r="D1257" s="10">
        <f t="shared" si="73"/>
        <v>1208.3866666666668</v>
      </c>
      <c r="E1257" s="10">
        <f t="shared" si="73"/>
        <v>0</v>
      </c>
      <c r="F1257" s="10">
        <f t="shared" si="73"/>
        <v>0</v>
      </c>
      <c r="G1257" s="10">
        <f t="shared" si="73"/>
        <v>0</v>
      </c>
    </row>
    <row r="1258" spans="1:7" hidden="1" x14ac:dyDescent="0.15">
      <c r="A1258" s="366">
        <v>73</v>
      </c>
      <c r="B1258" s="374"/>
      <c r="C1258" s="10">
        <f t="shared" si="73"/>
        <v>1604.7733333333333</v>
      </c>
      <c r="D1258" s="10">
        <f t="shared" si="73"/>
        <v>1303.68</v>
      </c>
      <c r="E1258" s="10">
        <f t="shared" si="73"/>
        <v>0</v>
      </c>
      <c r="F1258" s="10">
        <f t="shared" si="73"/>
        <v>0</v>
      </c>
      <c r="G1258" s="10">
        <f t="shared" si="73"/>
        <v>0</v>
      </c>
    </row>
    <row r="1259" spans="1:7" hidden="1" x14ac:dyDescent="0.15">
      <c r="A1259" s="366">
        <v>74</v>
      </c>
      <c r="B1259" s="374"/>
      <c r="C1259" s="10">
        <f t="shared" si="73"/>
        <v>1721.8133333333335</v>
      </c>
      <c r="D1259" s="10">
        <f t="shared" si="73"/>
        <v>1403.0800000000002</v>
      </c>
      <c r="E1259" s="10">
        <f t="shared" si="73"/>
        <v>0</v>
      </c>
      <c r="F1259" s="10">
        <f t="shared" si="73"/>
        <v>0</v>
      </c>
      <c r="G1259" s="10">
        <f t="shared" si="73"/>
        <v>0</v>
      </c>
    </row>
    <row r="1260" spans="1:7" hidden="1" x14ac:dyDescent="0.15">
      <c r="A1260" s="366">
        <v>75</v>
      </c>
      <c r="B1260" s="374"/>
      <c r="C1260" s="10">
        <f t="shared" si="73"/>
        <v>1843.24</v>
      </c>
      <c r="D1260" s="10">
        <f t="shared" si="73"/>
        <v>1506.5866666666668</v>
      </c>
      <c r="E1260" s="10">
        <f t="shared" si="73"/>
        <v>0</v>
      </c>
      <c r="F1260" s="10">
        <f t="shared" si="73"/>
        <v>0</v>
      </c>
      <c r="G1260" s="10">
        <f t="shared" si="73"/>
        <v>0</v>
      </c>
    </row>
    <row r="1261" spans="1:7" hidden="1" x14ac:dyDescent="0.15">
      <c r="A1261" s="366">
        <v>76</v>
      </c>
      <c r="B1261" s="374"/>
      <c r="C1261" s="10">
        <f t="shared" si="73"/>
        <v>1843.24</v>
      </c>
      <c r="D1261" s="10">
        <f t="shared" si="73"/>
        <v>1506.5866666666668</v>
      </c>
      <c r="E1261" s="10">
        <f t="shared" si="73"/>
        <v>0</v>
      </c>
      <c r="F1261" s="10">
        <f t="shared" si="73"/>
        <v>0</v>
      </c>
      <c r="G1261" s="10">
        <f t="shared" si="73"/>
        <v>0</v>
      </c>
    </row>
    <row r="1262" spans="1:7" hidden="1" x14ac:dyDescent="0.15">
      <c r="A1262" s="366">
        <v>77</v>
      </c>
      <c r="B1262" s="374"/>
      <c r="C1262" s="10">
        <f t="shared" si="73"/>
        <v>1843.24</v>
      </c>
      <c r="D1262" s="10">
        <f t="shared" si="73"/>
        <v>1506.5866666666668</v>
      </c>
      <c r="E1262" s="10">
        <f t="shared" si="73"/>
        <v>0</v>
      </c>
      <c r="F1262" s="10">
        <f t="shared" si="73"/>
        <v>0</v>
      </c>
      <c r="G1262" s="10">
        <f t="shared" si="73"/>
        <v>0</v>
      </c>
    </row>
    <row r="1263" spans="1:7" hidden="1" x14ac:dyDescent="0.15">
      <c r="A1263" s="366">
        <v>78</v>
      </c>
      <c r="B1263" s="374"/>
      <c r="C1263" s="10">
        <f t="shared" si="73"/>
        <v>1843.24</v>
      </c>
      <c r="D1263" s="10">
        <f t="shared" si="73"/>
        <v>1506.5866666666668</v>
      </c>
      <c r="E1263" s="10">
        <f t="shared" si="73"/>
        <v>0</v>
      </c>
      <c r="F1263" s="10">
        <f t="shared" si="73"/>
        <v>0</v>
      </c>
      <c r="G1263" s="10">
        <f t="shared" si="73"/>
        <v>0</v>
      </c>
    </row>
    <row r="1264" spans="1:7" hidden="1" x14ac:dyDescent="0.15">
      <c r="A1264" s="366">
        <v>79</v>
      </c>
      <c r="B1264" s="374"/>
      <c r="C1264" s="10">
        <f t="shared" si="73"/>
        <v>1843.24</v>
      </c>
      <c r="D1264" s="10">
        <f t="shared" si="73"/>
        <v>1506.5866666666668</v>
      </c>
      <c r="E1264" s="10">
        <f t="shared" si="73"/>
        <v>0</v>
      </c>
      <c r="F1264" s="10">
        <f t="shared" si="73"/>
        <v>0</v>
      </c>
      <c r="G1264" s="10">
        <f t="shared" si="73"/>
        <v>0</v>
      </c>
    </row>
    <row r="1265" spans="1:7" hidden="1" x14ac:dyDescent="0.15">
      <c r="A1265" s="366">
        <v>80</v>
      </c>
      <c r="B1265" s="374"/>
      <c r="C1265" s="10">
        <f t="shared" si="73"/>
        <v>1843.24</v>
      </c>
      <c r="D1265" s="10">
        <f t="shared" si="73"/>
        <v>1506.5866666666668</v>
      </c>
      <c r="E1265" s="10">
        <f t="shared" si="73"/>
        <v>0</v>
      </c>
      <c r="F1265" s="10"/>
      <c r="G1265" s="10"/>
    </row>
    <row r="1266" spans="1:7" hidden="1" x14ac:dyDescent="0.15">
      <c r="A1266" s="366">
        <v>81</v>
      </c>
      <c r="B1266" s="374"/>
      <c r="C1266" s="10">
        <f t="shared" si="73"/>
        <v>1843.24</v>
      </c>
      <c r="D1266" s="10">
        <f t="shared" si="73"/>
        <v>1506.5866666666668</v>
      </c>
      <c r="E1266" s="10">
        <f t="shared" si="73"/>
        <v>0</v>
      </c>
      <c r="F1266" s="10"/>
      <c r="G1266" s="10"/>
    </row>
    <row r="1267" spans="1:7" hidden="1" x14ac:dyDescent="0.15">
      <c r="A1267" s="366">
        <v>82</v>
      </c>
      <c r="B1267" s="374"/>
      <c r="C1267" s="10">
        <f t="shared" si="73"/>
        <v>1843.24</v>
      </c>
      <c r="D1267" s="10">
        <f t="shared" si="73"/>
        <v>1506.5866666666668</v>
      </c>
      <c r="E1267" s="10">
        <f t="shared" si="73"/>
        <v>0</v>
      </c>
      <c r="F1267" s="10"/>
      <c r="G1267" s="10"/>
    </row>
    <row r="1268" spans="1:7" hidden="1" x14ac:dyDescent="0.15">
      <c r="A1268" s="366">
        <v>83</v>
      </c>
      <c r="B1268" s="374"/>
      <c r="C1268" s="10">
        <f t="shared" ref="C1268:G1272" si="74">+C1194*$K$2</f>
        <v>1843.24</v>
      </c>
      <c r="D1268" s="10">
        <f t="shared" si="74"/>
        <v>1506.5866666666668</v>
      </c>
      <c r="E1268" s="10">
        <f t="shared" si="74"/>
        <v>0</v>
      </c>
      <c r="F1268" s="10"/>
      <c r="G1268" s="10"/>
    </row>
    <row r="1269" spans="1:7" hidden="1" x14ac:dyDescent="0.15">
      <c r="A1269" s="366">
        <v>84</v>
      </c>
      <c r="B1269" s="374" t="s">
        <v>3</v>
      </c>
      <c r="C1269" s="10">
        <f t="shared" si="74"/>
        <v>1843.24</v>
      </c>
      <c r="D1269" s="10">
        <f t="shared" si="74"/>
        <v>1506.5866666666668</v>
      </c>
      <c r="E1269" s="10">
        <f t="shared" si="74"/>
        <v>0</v>
      </c>
      <c r="F1269" s="10">
        <f t="shared" si="74"/>
        <v>0</v>
      </c>
      <c r="G1269" s="10">
        <f t="shared" si="74"/>
        <v>0</v>
      </c>
    </row>
    <row r="1270" spans="1:7" hidden="1" x14ac:dyDescent="0.15">
      <c r="A1270" s="366">
        <v>1</v>
      </c>
      <c r="B1270" s="374" t="s">
        <v>4</v>
      </c>
      <c r="C1270" s="10">
        <f t="shared" si="74"/>
        <v>94.546666666666667</v>
      </c>
      <c r="D1270" s="10">
        <f t="shared" si="74"/>
        <v>74.293333333333337</v>
      </c>
      <c r="E1270" s="10">
        <f t="shared" si="74"/>
        <v>0</v>
      </c>
      <c r="F1270" s="10">
        <f t="shared" si="74"/>
        <v>0</v>
      </c>
      <c r="G1270" s="10">
        <f t="shared" si="74"/>
        <v>0</v>
      </c>
    </row>
    <row r="1271" spans="1:7" hidden="1" x14ac:dyDescent="0.15">
      <c r="A1271" s="366">
        <v>2</v>
      </c>
      <c r="B1271" s="374" t="s">
        <v>1</v>
      </c>
      <c r="C1271" s="10">
        <f t="shared" si="74"/>
        <v>160.53333333333333</v>
      </c>
      <c r="D1271" s="10">
        <f t="shared" si="74"/>
        <v>125.90666666666667</v>
      </c>
      <c r="E1271" s="10">
        <f t="shared" si="74"/>
        <v>0</v>
      </c>
      <c r="F1271" s="10">
        <f t="shared" si="74"/>
        <v>0</v>
      </c>
      <c r="G1271" s="10">
        <f t="shared" si="74"/>
        <v>0</v>
      </c>
    </row>
    <row r="1272" spans="1:7" hidden="1" x14ac:dyDescent="0.15">
      <c r="A1272" s="366">
        <v>3</v>
      </c>
      <c r="B1272" s="374" t="s">
        <v>5</v>
      </c>
      <c r="C1272" s="10">
        <f t="shared" si="74"/>
        <v>226.61333333333334</v>
      </c>
      <c r="D1272" s="10">
        <f t="shared" si="74"/>
        <v>177.8</v>
      </c>
      <c r="E1272" s="10">
        <f t="shared" si="74"/>
        <v>0</v>
      </c>
      <c r="F1272" s="10">
        <f t="shared" si="74"/>
        <v>0</v>
      </c>
      <c r="G1272" s="10">
        <f t="shared" si="74"/>
        <v>0</v>
      </c>
    </row>
    <row r="1273" spans="1:7" ht="14" hidden="1" thickBot="1" x14ac:dyDescent="0.2"/>
    <row r="1274" spans="1:7" ht="18" hidden="1" x14ac:dyDescent="0.2">
      <c r="A1274" s="516" t="s">
        <v>27</v>
      </c>
      <c r="B1274" s="517"/>
      <c r="C1274" s="517"/>
      <c r="D1274" s="517"/>
      <c r="E1274" s="517"/>
      <c r="F1274" s="517"/>
      <c r="G1274" s="518"/>
    </row>
    <row r="1275" spans="1:7" ht="18" hidden="1" x14ac:dyDescent="0.2">
      <c r="A1275" s="519" t="s">
        <v>12</v>
      </c>
      <c r="B1275" s="520"/>
      <c r="C1275" s="520"/>
      <c r="D1275" s="520"/>
      <c r="E1275" s="520"/>
      <c r="F1275" s="520"/>
      <c r="G1275" s="521"/>
    </row>
    <row r="1276" spans="1:7" hidden="1" x14ac:dyDescent="0.15">
      <c r="A1276" s="522" t="s">
        <v>0</v>
      </c>
      <c r="B1276" s="523"/>
      <c r="C1276" s="523"/>
      <c r="D1276" s="523"/>
      <c r="E1276" s="523"/>
      <c r="F1276" s="523"/>
      <c r="G1276" s="524"/>
    </row>
    <row r="1277" spans="1:7" hidden="1" x14ac:dyDescent="0.15">
      <c r="A1277" s="381" t="s">
        <v>2</v>
      </c>
      <c r="B1277" s="382" t="s">
        <v>2</v>
      </c>
      <c r="C1277" s="368">
        <v>10000</v>
      </c>
      <c r="D1277" s="368">
        <v>20000</v>
      </c>
      <c r="E1277" s="368"/>
      <c r="F1277" s="384"/>
      <c r="G1277" s="385"/>
    </row>
    <row r="1278" spans="1:7" ht="14" hidden="1" x14ac:dyDescent="0.15">
      <c r="A1278" s="381">
        <v>18</v>
      </c>
      <c r="B1278" s="382"/>
      <c r="C1278" s="386">
        <f>+C1129*$K$3</f>
        <v>659.72500000000002</v>
      </c>
      <c r="D1278" s="386">
        <f t="shared" ref="D1278:E1278" si="75">+D1129*$K$3</f>
        <v>511.50000000000006</v>
      </c>
      <c r="E1278" s="386">
        <f t="shared" si="75"/>
        <v>0</v>
      </c>
      <c r="F1278" s="386">
        <f t="shared" ref="F1278:G1293" si="76">+F604*$K$3</f>
        <v>0</v>
      </c>
      <c r="G1278" s="386">
        <f t="shared" si="76"/>
        <v>0</v>
      </c>
    </row>
    <row r="1279" spans="1:7" ht="14" hidden="1" x14ac:dyDescent="0.15">
      <c r="A1279" s="381">
        <v>19</v>
      </c>
      <c r="B1279" s="382"/>
      <c r="C1279" s="386">
        <f t="shared" ref="C1279:E1294" si="77">+C1130*$K$3</f>
        <v>659.72500000000002</v>
      </c>
      <c r="D1279" s="386">
        <f t="shared" si="77"/>
        <v>511.50000000000006</v>
      </c>
      <c r="E1279" s="386">
        <f t="shared" si="77"/>
        <v>0</v>
      </c>
      <c r="F1279" s="386">
        <f t="shared" si="76"/>
        <v>280.13150000000002</v>
      </c>
      <c r="G1279" s="386">
        <f t="shared" si="76"/>
        <v>220.08250000000004</v>
      </c>
    </row>
    <row r="1280" spans="1:7" ht="14" hidden="1" x14ac:dyDescent="0.15">
      <c r="A1280" s="381">
        <v>20</v>
      </c>
      <c r="B1280" s="382"/>
      <c r="C1280" s="386">
        <f t="shared" si="77"/>
        <v>659.72500000000002</v>
      </c>
      <c r="D1280" s="386">
        <f t="shared" si="77"/>
        <v>511.50000000000006</v>
      </c>
      <c r="E1280" s="386">
        <f t="shared" si="77"/>
        <v>0</v>
      </c>
      <c r="F1280" s="386">
        <f t="shared" si="76"/>
        <v>280.13150000000002</v>
      </c>
      <c r="G1280" s="386">
        <f t="shared" si="76"/>
        <v>220.08250000000004</v>
      </c>
    </row>
    <row r="1281" spans="1:7" ht="14" hidden="1" x14ac:dyDescent="0.15">
      <c r="A1281" s="381">
        <v>21</v>
      </c>
      <c r="B1281" s="382"/>
      <c r="C1281" s="386">
        <f t="shared" si="77"/>
        <v>659.72500000000002</v>
      </c>
      <c r="D1281" s="386">
        <f t="shared" si="77"/>
        <v>511.50000000000006</v>
      </c>
      <c r="E1281" s="386">
        <f t="shared" si="77"/>
        <v>0</v>
      </c>
      <c r="F1281" s="386">
        <f t="shared" si="76"/>
        <v>280.13150000000002</v>
      </c>
      <c r="G1281" s="386">
        <f t="shared" si="76"/>
        <v>220.08250000000004</v>
      </c>
    </row>
    <row r="1282" spans="1:7" ht="14" hidden="1" x14ac:dyDescent="0.15">
      <c r="A1282" s="381">
        <v>22</v>
      </c>
      <c r="B1282" s="382"/>
      <c r="C1282" s="386">
        <f t="shared" si="77"/>
        <v>659.72500000000002</v>
      </c>
      <c r="D1282" s="386">
        <f t="shared" si="77"/>
        <v>511.50000000000006</v>
      </c>
      <c r="E1282" s="386">
        <f t="shared" si="77"/>
        <v>0</v>
      </c>
      <c r="F1282" s="386">
        <f t="shared" si="76"/>
        <v>280.13150000000002</v>
      </c>
      <c r="G1282" s="386">
        <f t="shared" si="76"/>
        <v>220.08250000000004</v>
      </c>
    </row>
    <row r="1283" spans="1:7" ht="14" hidden="1" x14ac:dyDescent="0.15">
      <c r="A1283" s="381">
        <v>23</v>
      </c>
      <c r="B1283" s="382"/>
      <c r="C1283" s="386">
        <f t="shared" si="77"/>
        <v>659.72500000000002</v>
      </c>
      <c r="D1283" s="386">
        <f t="shared" si="77"/>
        <v>511.50000000000006</v>
      </c>
      <c r="E1283" s="386">
        <f t="shared" si="77"/>
        <v>0</v>
      </c>
      <c r="F1283" s="386">
        <f t="shared" si="76"/>
        <v>280.13150000000002</v>
      </c>
      <c r="G1283" s="386">
        <f t="shared" si="76"/>
        <v>220.08250000000004</v>
      </c>
    </row>
    <row r="1284" spans="1:7" ht="14" hidden="1" x14ac:dyDescent="0.15">
      <c r="A1284" s="381">
        <v>24</v>
      </c>
      <c r="B1284" s="382"/>
      <c r="C1284" s="386">
        <f t="shared" si="77"/>
        <v>659.72500000000002</v>
      </c>
      <c r="D1284" s="386">
        <f t="shared" si="77"/>
        <v>511.50000000000006</v>
      </c>
      <c r="E1284" s="386">
        <f t="shared" si="77"/>
        <v>0</v>
      </c>
      <c r="F1284" s="386">
        <f t="shared" si="76"/>
        <v>280.13150000000002</v>
      </c>
      <c r="G1284" s="386">
        <f t="shared" si="76"/>
        <v>220.08250000000004</v>
      </c>
    </row>
    <row r="1285" spans="1:7" ht="14" hidden="1" x14ac:dyDescent="0.15">
      <c r="A1285" s="381">
        <v>25</v>
      </c>
      <c r="B1285" s="382"/>
      <c r="C1285" s="386">
        <f t="shared" si="77"/>
        <v>706.2</v>
      </c>
      <c r="D1285" s="386">
        <f t="shared" si="77"/>
        <v>542.85</v>
      </c>
      <c r="E1285" s="386">
        <f t="shared" si="77"/>
        <v>0</v>
      </c>
      <c r="F1285" s="386">
        <f t="shared" si="76"/>
        <v>280.13150000000002</v>
      </c>
      <c r="G1285" s="386">
        <f t="shared" si="76"/>
        <v>220.08250000000004</v>
      </c>
    </row>
    <row r="1286" spans="1:7" ht="14" hidden="1" x14ac:dyDescent="0.15">
      <c r="A1286" s="381">
        <v>26</v>
      </c>
      <c r="B1286" s="382"/>
      <c r="C1286" s="386">
        <f t="shared" si="77"/>
        <v>706.2</v>
      </c>
      <c r="D1286" s="386">
        <f t="shared" si="77"/>
        <v>542.85</v>
      </c>
      <c r="E1286" s="386">
        <f t="shared" si="77"/>
        <v>0</v>
      </c>
      <c r="F1286" s="386">
        <f t="shared" si="76"/>
        <v>298.93325000000004</v>
      </c>
      <c r="G1286" s="386">
        <f t="shared" si="76"/>
        <v>234.51175000000003</v>
      </c>
    </row>
    <row r="1287" spans="1:7" ht="14" hidden="1" x14ac:dyDescent="0.15">
      <c r="A1287" s="381">
        <v>27</v>
      </c>
      <c r="B1287" s="382"/>
      <c r="C1287" s="386">
        <f t="shared" si="77"/>
        <v>706.2</v>
      </c>
      <c r="D1287" s="386">
        <f t="shared" si="77"/>
        <v>542.85</v>
      </c>
      <c r="E1287" s="386">
        <f t="shared" si="77"/>
        <v>0</v>
      </c>
      <c r="F1287" s="386">
        <f t="shared" si="76"/>
        <v>298.93325000000004</v>
      </c>
      <c r="G1287" s="386">
        <f t="shared" si="76"/>
        <v>234.51175000000003</v>
      </c>
    </row>
    <row r="1288" spans="1:7" ht="14" hidden="1" x14ac:dyDescent="0.15">
      <c r="A1288" s="381">
        <v>28</v>
      </c>
      <c r="B1288" s="382"/>
      <c r="C1288" s="386">
        <f t="shared" si="77"/>
        <v>706.2</v>
      </c>
      <c r="D1288" s="386">
        <f t="shared" si="77"/>
        <v>542.85</v>
      </c>
      <c r="E1288" s="386">
        <f t="shared" si="77"/>
        <v>0</v>
      </c>
      <c r="F1288" s="386">
        <f t="shared" si="76"/>
        <v>298.93325000000004</v>
      </c>
      <c r="G1288" s="386">
        <f t="shared" si="76"/>
        <v>234.51175000000003</v>
      </c>
    </row>
    <row r="1289" spans="1:7" ht="14" hidden="1" x14ac:dyDescent="0.15">
      <c r="A1289" s="381">
        <v>29</v>
      </c>
      <c r="B1289" s="382"/>
      <c r="C1289" s="386">
        <f t="shared" si="77"/>
        <v>706.2</v>
      </c>
      <c r="D1289" s="386">
        <f t="shared" si="77"/>
        <v>542.85</v>
      </c>
      <c r="E1289" s="386">
        <f t="shared" si="77"/>
        <v>0</v>
      </c>
      <c r="F1289" s="386">
        <f t="shared" si="76"/>
        <v>298.93325000000004</v>
      </c>
      <c r="G1289" s="386">
        <f t="shared" si="76"/>
        <v>234.51175000000003</v>
      </c>
    </row>
    <row r="1290" spans="1:7" ht="14" hidden="1" x14ac:dyDescent="0.15">
      <c r="A1290" s="381">
        <v>30</v>
      </c>
      <c r="B1290" s="382"/>
      <c r="C1290" s="386">
        <f t="shared" si="77"/>
        <v>787.32500000000005</v>
      </c>
      <c r="D1290" s="386">
        <f t="shared" si="77"/>
        <v>599.5</v>
      </c>
      <c r="E1290" s="386">
        <f t="shared" si="77"/>
        <v>0</v>
      </c>
      <c r="F1290" s="386">
        <f t="shared" si="76"/>
        <v>298.93325000000004</v>
      </c>
      <c r="G1290" s="386">
        <f t="shared" si="76"/>
        <v>234.51175000000003</v>
      </c>
    </row>
    <row r="1291" spans="1:7" ht="14" hidden="1" x14ac:dyDescent="0.15">
      <c r="A1291" s="381">
        <v>31</v>
      </c>
      <c r="B1291" s="382"/>
      <c r="C1291" s="386">
        <f t="shared" si="77"/>
        <v>787.32500000000005</v>
      </c>
      <c r="D1291" s="386">
        <f t="shared" si="77"/>
        <v>599.5</v>
      </c>
      <c r="E1291" s="386">
        <f t="shared" si="77"/>
        <v>0</v>
      </c>
      <c r="F1291" s="386">
        <f t="shared" si="76"/>
        <v>332.45575000000002</v>
      </c>
      <c r="G1291" s="386">
        <f t="shared" si="76"/>
        <v>260.89250000000004</v>
      </c>
    </row>
    <row r="1292" spans="1:7" ht="14" hidden="1" x14ac:dyDescent="0.15">
      <c r="A1292" s="381">
        <v>32</v>
      </c>
      <c r="B1292" s="382"/>
      <c r="C1292" s="386">
        <f t="shared" si="77"/>
        <v>787.32500000000005</v>
      </c>
      <c r="D1292" s="386">
        <f t="shared" si="77"/>
        <v>599.5</v>
      </c>
      <c r="E1292" s="386">
        <f t="shared" si="77"/>
        <v>0</v>
      </c>
      <c r="F1292" s="386">
        <f t="shared" si="76"/>
        <v>332.45575000000002</v>
      </c>
      <c r="G1292" s="386">
        <f t="shared" si="76"/>
        <v>260.89250000000004</v>
      </c>
    </row>
    <row r="1293" spans="1:7" ht="14" hidden="1" x14ac:dyDescent="0.15">
      <c r="A1293" s="381">
        <v>33</v>
      </c>
      <c r="B1293" s="382"/>
      <c r="C1293" s="386">
        <f t="shared" si="77"/>
        <v>787.32500000000005</v>
      </c>
      <c r="D1293" s="386">
        <f t="shared" si="77"/>
        <v>599.5</v>
      </c>
      <c r="E1293" s="386">
        <f t="shared" si="77"/>
        <v>0</v>
      </c>
      <c r="F1293" s="386">
        <f t="shared" si="76"/>
        <v>332.45575000000002</v>
      </c>
      <c r="G1293" s="386">
        <f t="shared" si="76"/>
        <v>260.89250000000004</v>
      </c>
    </row>
    <row r="1294" spans="1:7" ht="14" hidden="1" x14ac:dyDescent="0.15">
      <c r="A1294" s="381">
        <v>34</v>
      </c>
      <c r="B1294" s="382"/>
      <c r="C1294" s="386">
        <f t="shared" si="77"/>
        <v>787.32500000000005</v>
      </c>
      <c r="D1294" s="386">
        <f t="shared" si="77"/>
        <v>599.5</v>
      </c>
      <c r="E1294" s="386">
        <f t="shared" si="77"/>
        <v>0</v>
      </c>
      <c r="F1294" s="386">
        <f t="shared" ref="F1294:G1309" si="78">+F620*$K$3</f>
        <v>332.45575000000002</v>
      </c>
      <c r="G1294" s="386">
        <f t="shared" si="78"/>
        <v>260.89250000000004</v>
      </c>
    </row>
    <row r="1295" spans="1:7" ht="14" hidden="1" x14ac:dyDescent="0.15">
      <c r="A1295" s="381">
        <v>35</v>
      </c>
      <c r="B1295" s="382"/>
      <c r="C1295" s="386">
        <f t="shared" ref="C1295:E1310" si="79">+C1146*$K$3</f>
        <v>879.45</v>
      </c>
      <c r="D1295" s="386">
        <f t="shared" si="79"/>
        <v>667.7</v>
      </c>
      <c r="E1295" s="386">
        <f t="shared" si="79"/>
        <v>0</v>
      </c>
      <c r="F1295" s="386">
        <f t="shared" si="78"/>
        <v>332.45575000000002</v>
      </c>
      <c r="G1295" s="386">
        <f t="shared" si="78"/>
        <v>260.89250000000004</v>
      </c>
    </row>
    <row r="1296" spans="1:7" ht="14" hidden="1" x14ac:dyDescent="0.15">
      <c r="A1296" s="381">
        <v>36</v>
      </c>
      <c r="B1296" s="382"/>
      <c r="C1296" s="386">
        <f t="shared" si="79"/>
        <v>879.45</v>
      </c>
      <c r="D1296" s="386">
        <f t="shared" si="79"/>
        <v>667.7</v>
      </c>
      <c r="E1296" s="386">
        <f t="shared" si="79"/>
        <v>0</v>
      </c>
      <c r="F1296" s="386">
        <f t="shared" si="78"/>
        <v>372.24550000000005</v>
      </c>
      <c r="G1296" s="386">
        <f t="shared" si="78"/>
        <v>292.08300000000008</v>
      </c>
    </row>
    <row r="1297" spans="1:7" ht="14" hidden="1" x14ac:dyDescent="0.15">
      <c r="A1297" s="381">
        <v>37</v>
      </c>
      <c r="B1297" s="382"/>
      <c r="C1297" s="386">
        <f t="shared" si="79"/>
        <v>879.45</v>
      </c>
      <c r="D1297" s="386">
        <f t="shared" si="79"/>
        <v>667.7</v>
      </c>
      <c r="E1297" s="386">
        <f t="shared" si="79"/>
        <v>0</v>
      </c>
      <c r="F1297" s="386">
        <f t="shared" si="78"/>
        <v>372.24550000000005</v>
      </c>
      <c r="G1297" s="386">
        <f t="shared" si="78"/>
        <v>292.08300000000008</v>
      </c>
    </row>
    <row r="1298" spans="1:7" ht="14" hidden="1" x14ac:dyDescent="0.15">
      <c r="A1298" s="381">
        <v>38</v>
      </c>
      <c r="B1298" s="382"/>
      <c r="C1298" s="386">
        <f t="shared" si="79"/>
        <v>879.45</v>
      </c>
      <c r="D1298" s="386">
        <f t="shared" si="79"/>
        <v>667.7</v>
      </c>
      <c r="E1298" s="386">
        <f t="shared" si="79"/>
        <v>0</v>
      </c>
      <c r="F1298" s="386">
        <f t="shared" si="78"/>
        <v>372.24550000000005</v>
      </c>
      <c r="G1298" s="386">
        <f t="shared" si="78"/>
        <v>292.08300000000008</v>
      </c>
    </row>
    <row r="1299" spans="1:7" ht="14" hidden="1" x14ac:dyDescent="0.15">
      <c r="A1299" s="381">
        <v>39</v>
      </c>
      <c r="B1299" s="382"/>
      <c r="C1299" s="386">
        <f t="shared" si="79"/>
        <v>879.45</v>
      </c>
      <c r="D1299" s="386">
        <f t="shared" si="79"/>
        <v>667.7</v>
      </c>
      <c r="E1299" s="386">
        <f t="shared" si="79"/>
        <v>0</v>
      </c>
      <c r="F1299" s="386">
        <f t="shared" si="78"/>
        <v>372.24550000000005</v>
      </c>
      <c r="G1299" s="386">
        <f t="shared" si="78"/>
        <v>292.08300000000008</v>
      </c>
    </row>
    <row r="1300" spans="1:7" ht="14" hidden="1" x14ac:dyDescent="0.15">
      <c r="A1300" s="381">
        <v>40</v>
      </c>
      <c r="B1300" s="382"/>
      <c r="C1300" s="386">
        <f t="shared" si="79"/>
        <v>986.15000000000009</v>
      </c>
      <c r="D1300" s="386">
        <f t="shared" si="79"/>
        <v>747.17500000000007</v>
      </c>
      <c r="E1300" s="386">
        <f t="shared" si="79"/>
        <v>0</v>
      </c>
      <c r="F1300" s="386">
        <f t="shared" si="78"/>
        <v>372.24550000000005</v>
      </c>
      <c r="G1300" s="386">
        <f t="shared" si="78"/>
        <v>292.08300000000008</v>
      </c>
    </row>
    <row r="1301" spans="1:7" ht="14" hidden="1" x14ac:dyDescent="0.15">
      <c r="A1301" s="381">
        <v>41</v>
      </c>
      <c r="B1301" s="382"/>
      <c r="C1301" s="386">
        <f t="shared" si="79"/>
        <v>986.15000000000009</v>
      </c>
      <c r="D1301" s="386">
        <f t="shared" si="79"/>
        <v>747.17500000000007</v>
      </c>
      <c r="E1301" s="386">
        <f t="shared" si="79"/>
        <v>0</v>
      </c>
      <c r="F1301" s="386">
        <f t="shared" si="78"/>
        <v>418.88550000000004</v>
      </c>
      <c r="G1301" s="386">
        <f t="shared" si="78"/>
        <v>328.52050000000008</v>
      </c>
    </row>
    <row r="1302" spans="1:7" ht="14" hidden="1" x14ac:dyDescent="0.15">
      <c r="A1302" s="381">
        <v>42</v>
      </c>
      <c r="B1302" s="382"/>
      <c r="C1302" s="386">
        <f t="shared" si="79"/>
        <v>986.15000000000009</v>
      </c>
      <c r="D1302" s="386">
        <f t="shared" si="79"/>
        <v>747.17500000000007</v>
      </c>
      <c r="E1302" s="386">
        <f t="shared" si="79"/>
        <v>0</v>
      </c>
      <c r="F1302" s="386">
        <f t="shared" si="78"/>
        <v>418.88550000000004</v>
      </c>
      <c r="G1302" s="386">
        <f t="shared" si="78"/>
        <v>328.52050000000008</v>
      </c>
    </row>
    <row r="1303" spans="1:7" ht="14" hidden="1" x14ac:dyDescent="0.15">
      <c r="A1303" s="381">
        <v>43</v>
      </c>
      <c r="B1303" s="382"/>
      <c r="C1303" s="386">
        <f t="shared" si="79"/>
        <v>986.15000000000009</v>
      </c>
      <c r="D1303" s="386">
        <f t="shared" si="79"/>
        <v>747.17500000000007</v>
      </c>
      <c r="E1303" s="386">
        <f t="shared" si="79"/>
        <v>0</v>
      </c>
      <c r="F1303" s="386">
        <f t="shared" si="78"/>
        <v>418.88550000000004</v>
      </c>
      <c r="G1303" s="386">
        <f t="shared" si="78"/>
        <v>328.52050000000008</v>
      </c>
    </row>
    <row r="1304" spans="1:7" ht="14" hidden="1" x14ac:dyDescent="0.15">
      <c r="A1304" s="381">
        <v>44</v>
      </c>
      <c r="B1304" s="382"/>
      <c r="C1304" s="386">
        <f t="shared" si="79"/>
        <v>986.15000000000009</v>
      </c>
      <c r="D1304" s="386">
        <f t="shared" si="79"/>
        <v>747.17500000000007</v>
      </c>
      <c r="E1304" s="386">
        <f t="shared" si="79"/>
        <v>0</v>
      </c>
      <c r="F1304" s="386">
        <f t="shared" si="78"/>
        <v>418.88550000000004</v>
      </c>
      <c r="G1304" s="386">
        <f t="shared" si="78"/>
        <v>328.52050000000008</v>
      </c>
    </row>
    <row r="1305" spans="1:7" ht="14" hidden="1" x14ac:dyDescent="0.15">
      <c r="A1305" s="381">
        <v>45</v>
      </c>
      <c r="B1305" s="382"/>
      <c r="C1305" s="386">
        <f t="shared" si="79"/>
        <v>1103.8500000000001</v>
      </c>
      <c r="D1305" s="386">
        <f t="shared" si="79"/>
        <v>838.2</v>
      </c>
      <c r="E1305" s="386">
        <f t="shared" si="79"/>
        <v>0</v>
      </c>
      <c r="F1305" s="386">
        <f t="shared" si="78"/>
        <v>418.88550000000004</v>
      </c>
      <c r="G1305" s="386">
        <f t="shared" si="78"/>
        <v>328.52050000000008</v>
      </c>
    </row>
    <row r="1306" spans="1:7" ht="14" hidden="1" x14ac:dyDescent="0.15">
      <c r="A1306" s="381">
        <v>46</v>
      </c>
      <c r="B1306" s="382"/>
      <c r="C1306" s="386">
        <f t="shared" si="79"/>
        <v>1103.8500000000001</v>
      </c>
      <c r="D1306" s="386">
        <f t="shared" si="79"/>
        <v>838.2</v>
      </c>
      <c r="E1306" s="386">
        <f t="shared" si="79"/>
        <v>0</v>
      </c>
      <c r="F1306" s="386">
        <f t="shared" si="78"/>
        <v>471.35550000000001</v>
      </c>
      <c r="G1306" s="386">
        <f t="shared" si="78"/>
        <v>370.05925000000008</v>
      </c>
    </row>
    <row r="1307" spans="1:7" ht="14" hidden="1" x14ac:dyDescent="0.15">
      <c r="A1307" s="381">
        <v>47</v>
      </c>
      <c r="B1307" s="382"/>
      <c r="C1307" s="386">
        <f t="shared" si="79"/>
        <v>1103.8500000000001</v>
      </c>
      <c r="D1307" s="386">
        <f t="shared" si="79"/>
        <v>838.2</v>
      </c>
      <c r="E1307" s="386">
        <f t="shared" si="79"/>
        <v>0</v>
      </c>
      <c r="F1307" s="386">
        <f t="shared" si="78"/>
        <v>471.35550000000001</v>
      </c>
      <c r="G1307" s="386">
        <f t="shared" si="78"/>
        <v>370.05925000000008</v>
      </c>
    </row>
    <row r="1308" spans="1:7" ht="14" hidden="1" x14ac:dyDescent="0.15">
      <c r="A1308" s="381">
        <v>48</v>
      </c>
      <c r="B1308" s="382"/>
      <c r="C1308" s="386">
        <f t="shared" si="79"/>
        <v>1103.8500000000001</v>
      </c>
      <c r="D1308" s="386">
        <f t="shared" si="79"/>
        <v>838.2</v>
      </c>
      <c r="E1308" s="386">
        <f t="shared" si="79"/>
        <v>0</v>
      </c>
      <c r="F1308" s="386">
        <f t="shared" si="78"/>
        <v>471.35550000000001</v>
      </c>
      <c r="G1308" s="386">
        <f t="shared" si="78"/>
        <v>370.05925000000008</v>
      </c>
    </row>
    <row r="1309" spans="1:7" ht="14" hidden="1" x14ac:dyDescent="0.15">
      <c r="A1309" s="381">
        <v>49</v>
      </c>
      <c r="B1309" s="382"/>
      <c r="C1309" s="386">
        <f t="shared" si="79"/>
        <v>1103.8500000000001</v>
      </c>
      <c r="D1309" s="386">
        <f t="shared" si="79"/>
        <v>838.2</v>
      </c>
      <c r="E1309" s="386">
        <f t="shared" si="79"/>
        <v>0</v>
      </c>
      <c r="F1309" s="386">
        <f t="shared" si="78"/>
        <v>471.35550000000001</v>
      </c>
      <c r="G1309" s="386">
        <f t="shared" si="78"/>
        <v>370.05925000000008</v>
      </c>
    </row>
    <row r="1310" spans="1:7" ht="14" hidden="1" x14ac:dyDescent="0.15">
      <c r="A1310" s="381">
        <v>50</v>
      </c>
      <c r="B1310" s="382"/>
      <c r="C1310" s="386">
        <f t="shared" si="79"/>
        <v>1236.6750000000002</v>
      </c>
      <c r="D1310" s="386">
        <f t="shared" si="79"/>
        <v>941.6</v>
      </c>
      <c r="E1310" s="386">
        <f t="shared" si="79"/>
        <v>0</v>
      </c>
      <c r="F1310" s="386">
        <f t="shared" ref="F1310:G1325" si="80">+F636*$K$3</f>
        <v>471.35550000000001</v>
      </c>
      <c r="G1310" s="386">
        <f t="shared" si="80"/>
        <v>370.05925000000008</v>
      </c>
    </row>
    <row r="1311" spans="1:7" ht="14" hidden="1" x14ac:dyDescent="0.15">
      <c r="A1311" s="381">
        <v>51</v>
      </c>
      <c r="B1311" s="382"/>
      <c r="C1311" s="386">
        <f t="shared" ref="C1311:E1326" si="81">+C1162*$K$3</f>
        <v>1236.6750000000002</v>
      </c>
      <c r="D1311" s="386">
        <f t="shared" si="81"/>
        <v>941.6</v>
      </c>
      <c r="E1311" s="386">
        <f t="shared" si="81"/>
        <v>0</v>
      </c>
      <c r="F1311" s="386">
        <f t="shared" si="80"/>
        <v>531.25875000000008</v>
      </c>
      <c r="G1311" s="386">
        <f t="shared" si="80"/>
        <v>416.69925000000001</v>
      </c>
    </row>
    <row r="1312" spans="1:7" ht="14" hidden="1" x14ac:dyDescent="0.15">
      <c r="A1312" s="381">
        <v>52</v>
      </c>
      <c r="B1312" s="382"/>
      <c r="C1312" s="386">
        <f t="shared" si="81"/>
        <v>1236.6750000000002</v>
      </c>
      <c r="D1312" s="386">
        <f t="shared" si="81"/>
        <v>941.6</v>
      </c>
      <c r="E1312" s="386">
        <f t="shared" si="81"/>
        <v>0</v>
      </c>
      <c r="F1312" s="386">
        <f t="shared" si="80"/>
        <v>531.25875000000008</v>
      </c>
      <c r="G1312" s="386">
        <f t="shared" si="80"/>
        <v>416.69925000000001</v>
      </c>
    </row>
    <row r="1313" spans="1:7" ht="14" hidden="1" x14ac:dyDescent="0.15">
      <c r="A1313" s="381">
        <v>53</v>
      </c>
      <c r="B1313" s="382"/>
      <c r="C1313" s="386">
        <f t="shared" si="81"/>
        <v>1236.6750000000002</v>
      </c>
      <c r="D1313" s="386">
        <f t="shared" si="81"/>
        <v>941.6</v>
      </c>
      <c r="E1313" s="386">
        <f t="shared" si="81"/>
        <v>0</v>
      </c>
      <c r="F1313" s="386">
        <f t="shared" si="80"/>
        <v>531.25875000000008</v>
      </c>
      <c r="G1313" s="386">
        <f t="shared" si="80"/>
        <v>416.69925000000001</v>
      </c>
    </row>
    <row r="1314" spans="1:7" ht="14" hidden="1" x14ac:dyDescent="0.15">
      <c r="A1314" s="381">
        <v>54</v>
      </c>
      <c r="B1314" s="387"/>
      <c r="C1314" s="386">
        <f t="shared" si="81"/>
        <v>1236.6750000000002</v>
      </c>
      <c r="D1314" s="386">
        <f t="shared" si="81"/>
        <v>941.6</v>
      </c>
      <c r="E1314" s="386">
        <f t="shared" si="81"/>
        <v>0</v>
      </c>
      <c r="F1314" s="386">
        <f t="shared" si="80"/>
        <v>531.25875000000008</v>
      </c>
      <c r="G1314" s="386">
        <f t="shared" si="80"/>
        <v>416.69925000000001</v>
      </c>
    </row>
    <row r="1315" spans="1:7" ht="14" hidden="1" x14ac:dyDescent="0.15">
      <c r="A1315" s="381">
        <v>55</v>
      </c>
      <c r="B1315" s="387"/>
      <c r="C1315" s="386">
        <f t="shared" si="81"/>
        <v>1382.7</v>
      </c>
      <c r="D1315" s="386">
        <f t="shared" si="81"/>
        <v>1057.375</v>
      </c>
      <c r="E1315" s="386">
        <f t="shared" si="81"/>
        <v>0</v>
      </c>
      <c r="F1315" s="386">
        <f t="shared" si="80"/>
        <v>531.25875000000008</v>
      </c>
      <c r="G1315" s="386">
        <f t="shared" si="80"/>
        <v>416.69925000000001</v>
      </c>
    </row>
    <row r="1316" spans="1:7" ht="14" hidden="1" x14ac:dyDescent="0.15">
      <c r="A1316" s="381">
        <v>56</v>
      </c>
      <c r="B1316" s="387"/>
      <c r="C1316" s="386">
        <f t="shared" si="81"/>
        <v>1382.7</v>
      </c>
      <c r="D1316" s="386">
        <f t="shared" si="81"/>
        <v>1057.375</v>
      </c>
      <c r="E1316" s="386">
        <f t="shared" si="81"/>
        <v>0</v>
      </c>
      <c r="F1316" s="386">
        <f t="shared" si="80"/>
        <v>597.42925000000014</v>
      </c>
      <c r="G1316" s="386">
        <f t="shared" si="80"/>
        <v>469.02350000000007</v>
      </c>
    </row>
    <row r="1317" spans="1:7" ht="14" hidden="1" x14ac:dyDescent="0.15">
      <c r="A1317" s="381">
        <v>57</v>
      </c>
      <c r="B1317" s="387"/>
      <c r="C1317" s="386">
        <f t="shared" si="81"/>
        <v>1382.7</v>
      </c>
      <c r="D1317" s="386">
        <f t="shared" si="81"/>
        <v>1057.375</v>
      </c>
      <c r="E1317" s="386">
        <f t="shared" si="81"/>
        <v>0</v>
      </c>
      <c r="F1317" s="386">
        <f t="shared" si="80"/>
        <v>597.42925000000014</v>
      </c>
      <c r="G1317" s="386">
        <f t="shared" si="80"/>
        <v>469.02350000000007</v>
      </c>
    </row>
    <row r="1318" spans="1:7" ht="14" hidden="1" x14ac:dyDescent="0.15">
      <c r="A1318" s="381">
        <v>58</v>
      </c>
      <c r="B1318" s="387"/>
      <c r="C1318" s="386">
        <f t="shared" si="81"/>
        <v>1382.7</v>
      </c>
      <c r="D1318" s="386">
        <f t="shared" si="81"/>
        <v>1057.375</v>
      </c>
      <c r="E1318" s="386">
        <f t="shared" si="81"/>
        <v>0</v>
      </c>
      <c r="F1318" s="386">
        <f t="shared" si="80"/>
        <v>597.42925000000014</v>
      </c>
      <c r="G1318" s="386">
        <f t="shared" si="80"/>
        <v>469.02350000000007</v>
      </c>
    </row>
    <row r="1319" spans="1:7" ht="14" hidden="1" x14ac:dyDescent="0.15">
      <c r="A1319" s="381">
        <v>59</v>
      </c>
      <c r="B1319" s="387"/>
      <c r="C1319" s="386">
        <f t="shared" si="81"/>
        <v>1382.7</v>
      </c>
      <c r="D1319" s="386">
        <f t="shared" si="81"/>
        <v>1057.375</v>
      </c>
      <c r="E1319" s="386">
        <f t="shared" si="81"/>
        <v>0</v>
      </c>
      <c r="F1319" s="386">
        <f t="shared" si="80"/>
        <v>597.42925000000014</v>
      </c>
      <c r="G1319" s="386">
        <f t="shared" si="80"/>
        <v>469.02350000000007</v>
      </c>
    </row>
    <row r="1320" spans="1:7" ht="14" hidden="1" x14ac:dyDescent="0.15">
      <c r="A1320" s="381">
        <v>60</v>
      </c>
      <c r="B1320" s="387"/>
      <c r="C1320" s="386">
        <f t="shared" si="81"/>
        <v>1479.2250000000001</v>
      </c>
      <c r="D1320" s="386">
        <f t="shared" si="81"/>
        <v>1134.375</v>
      </c>
      <c r="E1320" s="386">
        <f t="shared" si="81"/>
        <v>0</v>
      </c>
      <c r="F1320" s="386">
        <f t="shared" si="80"/>
        <v>597.42925000000014</v>
      </c>
      <c r="G1320" s="386">
        <f t="shared" si="80"/>
        <v>469.02350000000007</v>
      </c>
    </row>
    <row r="1321" spans="1:7" ht="14" hidden="1" x14ac:dyDescent="0.15">
      <c r="A1321" s="381">
        <v>61</v>
      </c>
      <c r="B1321" s="387"/>
      <c r="C1321" s="386">
        <f t="shared" si="81"/>
        <v>1647.8000000000002</v>
      </c>
      <c r="D1321" s="386">
        <f t="shared" si="81"/>
        <v>1269.6750000000002</v>
      </c>
      <c r="E1321" s="386">
        <f t="shared" si="81"/>
        <v>0</v>
      </c>
      <c r="F1321" s="386">
        <f t="shared" si="80"/>
        <v>642.02875000000006</v>
      </c>
      <c r="G1321" s="386">
        <f t="shared" si="80"/>
        <v>503.71200000000005</v>
      </c>
    </row>
    <row r="1322" spans="1:7" ht="14" hidden="1" x14ac:dyDescent="0.15">
      <c r="A1322" s="381">
        <v>62</v>
      </c>
      <c r="B1322" s="387"/>
      <c r="C1322" s="386">
        <f t="shared" si="81"/>
        <v>1830.1250000000002</v>
      </c>
      <c r="D1322" s="386">
        <f t="shared" si="81"/>
        <v>1417.3500000000001</v>
      </c>
      <c r="E1322" s="386">
        <f t="shared" si="81"/>
        <v>0</v>
      </c>
      <c r="F1322" s="386">
        <f t="shared" si="80"/>
        <v>720.29650000000015</v>
      </c>
      <c r="G1322" s="386">
        <f t="shared" si="80"/>
        <v>564.92700000000013</v>
      </c>
    </row>
    <row r="1323" spans="1:7" ht="14" hidden="1" x14ac:dyDescent="0.15">
      <c r="A1323" s="381">
        <v>63</v>
      </c>
      <c r="B1323" s="387"/>
      <c r="C1323" s="386">
        <f t="shared" si="81"/>
        <v>2025.9250000000002</v>
      </c>
      <c r="D1323" s="386">
        <f t="shared" si="81"/>
        <v>1577.4</v>
      </c>
      <c r="E1323" s="386">
        <f t="shared" si="81"/>
        <v>0</v>
      </c>
      <c r="F1323" s="386">
        <f t="shared" si="80"/>
        <v>804.6857500000001</v>
      </c>
      <c r="G1323" s="386">
        <f t="shared" si="80"/>
        <v>631.53475000000014</v>
      </c>
    </row>
    <row r="1324" spans="1:7" ht="14" hidden="1" x14ac:dyDescent="0.15">
      <c r="A1324" s="381">
        <v>64</v>
      </c>
      <c r="B1324" s="387"/>
      <c r="C1324" s="386">
        <f t="shared" si="81"/>
        <v>2235.2000000000003</v>
      </c>
      <c r="D1324" s="386">
        <f t="shared" si="81"/>
        <v>1749.5500000000002</v>
      </c>
      <c r="E1324" s="386">
        <f t="shared" si="81"/>
        <v>0</v>
      </c>
      <c r="F1324" s="386">
        <f t="shared" si="80"/>
        <v>896.65400000000011</v>
      </c>
      <c r="G1324" s="386">
        <f t="shared" si="80"/>
        <v>703.68100000000004</v>
      </c>
    </row>
    <row r="1325" spans="1:7" ht="14" hidden="1" x14ac:dyDescent="0.15">
      <c r="A1325" s="381">
        <v>65</v>
      </c>
      <c r="B1325" s="387"/>
      <c r="C1325" s="386">
        <f t="shared" si="81"/>
        <v>2457.9500000000003</v>
      </c>
      <c r="D1325" s="386">
        <f t="shared" si="81"/>
        <v>1933.5250000000001</v>
      </c>
      <c r="E1325" s="386">
        <f t="shared" si="81"/>
        <v>0</v>
      </c>
      <c r="F1325" s="386">
        <f t="shared" si="80"/>
        <v>995.03525000000025</v>
      </c>
      <c r="G1325" s="386">
        <f t="shared" si="80"/>
        <v>780.34550000000013</v>
      </c>
    </row>
    <row r="1326" spans="1:7" ht="14" hidden="1" x14ac:dyDescent="0.15">
      <c r="A1326" s="381">
        <v>66</v>
      </c>
      <c r="B1326" s="387"/>
      <c r="C1326" s="386">
        <f t="shared" si="81"/>
        <v>2694.1750000000002</v>
      </c>
      <c r="D1326" s="386">
        <f t="shared" si="81"/>
        <v>2129.3250000000003</v>
      </c>
      <c r="E1326" s="386">
        <f t="shared" si="81"/>
        <v>0</v>
      </c>
      <c r="F1326" s="386">
        <f t="shared" ref="F1326:G1341" si="82">+F652*$K$3</f>
        <v>1100.1210000000001</v>
      </c>
      <c r="G1326" s="386">
        <f t="shared" si="82"/>
        <v>863.13150000000019</v>
      </c>
    </row>
    <row r="1327" spans="1:7" ht="14" hidden="1" x14ac:dyDescent="0.15">
      <c r="A1327" s="381">
        <v>67</v>
      </c>
      <c r="B1327" s="387"/>
      <c r="C1327" s="386">
        <f t="shared" ref="C1327:E1342" si="83">+C1178*$K$3</f>
        <v>2944.4250000000002</v>
      </c>
      <c r="D1327" s="386">
        <f t="shared" si="83"/>
        <v>2337.5</v>
      </c>
      <c r="E1327" s="386">
        <f t="shared" si="83"/>
        <v>0</v>
      </c>
      <c r="F1327" s="386">
        <f t="shared" si="82"/>
        <v>1212.4942500000002</v>
      </c>
      <c r="G1327" s="386">
        <f t="shared" si="82"/>
        <v>951.31025000000022</v>
      </c>
    </row>
    <row r="1328" spans="1:7" ht="14" hidden="1" x14ac:dyDescent="0.15">
      <c r="A1328" s="381">
        <v>68</v>
      </c>
      <c r="B1328" s="387"/>
      <c r="C1328" s="386">
        <f t="shared" si="83"/>
        <v>3207.6000000000004</v>
      </c>
      <c r="D1328" s="386">
        <f t="shared" si="83"/>
        <v>2558.0500000000002</v>
      </c>
      <c r="E1328" s="386">
        <f t="shared" si="83"/>
        <v>0</v>
      </c>
      <c r="F1328" s="386">
        <f t="shared" si="82"/>
        <v>1331.2805000000003</v>
      </c>
      <c r="G1328" s="386">
        <f t="shared" si="82"/>
        <v>1044.4445000000001</v>
      </c>
    </row>
    <row r="1329" spans="1:7" ht="14" hidden="1" x14ac:dyDescent="0.15">
      <c r="A1329" s="381">
        <v>69</v>
      </c>
      <c r="B1329" s="387"/>
      <c r="C1329" s="386">
        <f t="shared" si="83"/>
        <v>3484.8</v>
      </c>
      <c r="D1329" s="386">
        <f t="shared" si="83"/>
        <v>2790.15</v>
      </c>
      <c r="E1329" s="386">
        <f t="shared" si="83"/>
        <v>0</v>
      </c>
      <c r="F1329" s="386">
        <f t="shared" si="82"/>
        <v>1457.2085000000002</v>
      </c>
      <c r="G1329" s="386">
        <f t="shared" si="82"/>
        <v>1143.4087500000003</v>
      </c>
    </row>
    <row r="1330" spans="1:7" ht="14" hidden="1" x14ac:dyDescent="0.15">
      <c r="A1330" s="381">
        <v>70</v>
      </c>
      <c r="B1330" s="387"/>
      <c r="C1330" s="386">
        <f t="shared" si="83"/>
        <v>3775.2000000000003</v>
      </c>
      <c r="D1330" s="386">
        <f t="shared" si="83"/>
        <v>3035.1750000000002</v>
      </c>
      <c r="E1330" s="386">
        <f t="shared" si="83"/>
        <v>0</v>
      </c>
      <c r="F1330" s="386">
        <f t="shared" si="82"/>
        <v>1589.5495000000003</v>
      </c>
      <c r="G1330" s="386">
        <f t="shared" si="82"/>
        <v>1247.0370000000003</v>
      </c>
    </row>
    <row r="1331" spans="1:7" ht="14" hidden="1" x14ac:dyDescent="0.15">
      <c r="A1331" s="381">
        <v>71</v>
      </c>
      <c r="B1331" s="387"/>
      <c r="C1331" s="386">
        <f t="shared" si="83"/>
        <v>4079.6250000000005</v>
      </c>
      <c r="D1331" s="386">
        <f t="shared" si="83"/>
        <v>3291.7500000000005</v>
      </c>
      <c r="E1331" s="386">
        <f t="shared" si="83"/>
        <v>0</v>
      </c>
      <c r="F1331" s="386">
        <f t="shared" si="82"/>
        <v>1729.1780000000001</v>
      </c>
      <c r="G1331" s="386">
        <f t="shared" si="82"/>
        <v>1356.6410000000003</v>
      </c>
    </row>
    <row r="1332" spans="1:7" ht="14" hidden="1" x14ac:dyDescent="0.15">
      <c r="A1332" s="381">
        <v>72</v>
      </c>
      <c r="B1332" s="387"/>
      <c r="C1332" s="386">
        <f t="shared" si="83"/>
        <v>4396.7000000000007</v>
      </c>
      <c r="D1332" s="386">
        <f t="shared" si="83"/>
        <v>3560.4250000000002</v>
      </c>
      <c r="E1332" s="386">
        <f t="shared" si="83"/>
        <v>0</v>
      </c>
      <c r="F1332" s="386">
        <f t="shared" si="82"/>
        <v>1875.0737500000002</v>
      </c>
      <c r="G1332" s="386">
        <f t="shared" si="82"/>
        <v>1471.2005000000004</v>
      </c>
    </row>
    <row r="1333" spans="1:7" ht="14" hidden="1" x14ac:dyDescent="0.15">
      <c r="A1333" s="381">
        <v>73</v>
      </c>
      <c r="B1333" s="387"/>
      <c r="C1333" s="386">
        <f t="shared" si="83"/>
        <v>4728.3500000000004</v>
      </c>
      <c r="D1333" s="386">
        <f t="shared" si="83"/>
        <v>3841.2000000000003</v>
      </c>
      <c r="E1333" s="386">
        <f t="shared" si="83"/>
        <v>0</v>
      </c>
      <c r="F1333" s="386">
        <f t="shared" si="82"/>
        <v>2028.5485000000001</v>
      </c>
      <c r="G1333" s="386">
        <f t="shared" si="82"/>
        <v>1591.2985000000001</v>
      </c>
    </row>
    <row r="1334" spans="1:7" ht="14" hidden="1" x14ac:dyDescent="0.15">
      <c r="A1334" s="381">
        <v>74</v>
      </c>
      <c r="B1334" s="387"/>
      <c r="C1334" s="386">
        <f t="shared" si="83"/>
        <v>5073.2000000000007</v>
      </c>
      <c r="D1334" s="386">
        <f t="shared" si="83"/>
        <v>4134.0750000000007</v>
      </c>
      <c r="E1334" s="386">
        <f t="shared" si="83"/>
        <v>0</v>
      </c>
      <c r="F1334" s="386">
        <f t="shared" si="82"/>
        <v>2188.1447500000004</v>
      </c>
      <c r="G1334" s="386">
        <f t="shared" si="82"/>
        <v>1716.4977500000002</v>
      </c>
    </row>
    <row r="1335" spans="1:7" ht="14" hidden="1" x14ac:dyDescent="0.15">
      <c r="A1335" s="381">
        <v>75</v>
      </c>
      <c r="B1335" s="387"/>
      <c r="C1335" s="386">
        <f t="shared" si="83"/>
        <v>5430.9750000000004</v>
      </c>
      <c r="D1335" s="386">
        <f t="shared" si="83"/>
        <v>4439.05</v>
      </c>
      <c r="E1335" s="386">
        <f t="shared" si="83"/>
        <v>0</v>
      </c>
      <c r="F1335" s="386">
        <f t="shared" si="82"/>
        <v>2354.8827500000007</v>
      </c>
      <c r="G1335" s="386">
        <f t="shared" si="82"/>
        <v>1847.8185000000001</v>
      </c>
    </row>
    <row r="1336" spans="1:7" ht="14" hidden="1" x14ac:dyDescent="0.15">
      <c r="A1336" s="381">
        <v>76</v>
      </c>
      <c r="B1336" s="387"/>
      <c r="C1336" s="386">
        <f t="shared" si="83"/>
        <v>5430.9750000000004</v>
      </c>
      <c r="D1336" s="386">
        <f t="shared" si="83"/>
        <v>4439.05</v>
      </c>
      <c r="E1336" s="386">
        <f t="shared" si="83"/>
        <v>0</v>
      </c>
      <c r="F1336" s="386">
        <f t="shared" si="82"/>
        <v>2528.7625000000003</v>
      </c>
      <c r="G1336" s="386">
        <f t="shared" si="82"/>
        <v>1983.6575000000003</v>
      </c>
    </row>
    <row r="1337" spans="1:7" ht="14" hidden="1" x14ac:dyDescent="0.15">
      <c r="A1337" s="381">
        <v>77</v>
      </c>
      <c r="B1337" s="387"/>
      <c r="C1337" s="386">
        <f t="shared" si="83"/>
        <v>5430.9750000000004</v>
      </c>
      <c r="D1337" s="386">
        <f t="shared" si="83"/>
        <v>4439.05</v>
      </c>
      <c r="E1337" s="386">
        <f t="shared" si="83"/>
        <v>0</v>
      </c>
      <c r="F1337" s="386">
        <f t="shared" si="82"/>
        <v>2528.7625000000003</v>
      </c>
      <c r="G1337" s="386">
        <f t="shared" si="82"/>
        <v>1983.6575000000003</v>
      </c>
    </row>
    <row r="1338" spans="1:7" ht="14" hidden="1" x14ac:dyDescent="0.15">
      <c r="A1338" s="381">
        <v>78</v>
      </c>
      <c r="B1338" s="387"/>
      <c r="C1338" s="386">
        <f t="shared" si="83"/>
        <v>5430.9750000000004</v>
      </c>
      <c r="D1338" s="386">
        <f t="shared" si="83"/>
        <v>4439.05</v>
      </c>
      <c r="E1338" s="386">
        <f t="shared" si="83"/>
        <v>0</v>
      </c>
      <c r="F1338" s="386">
        <f t="shared" si="82"/>
        <v>2528.7625000000003</v>
      </c>
      <c r="G1338" s="386">
        <f t="shared" si="82"/>
        <v>1983.6575000000003</v>
      </c>
    </row>
    <row r="1339" spans="1:7" ht="14" hidden="1" x14ac:dyDescent="0.15">
      <c r="A1339" s="381">
        <v>79</v>
      </c>
      <c r="B1339" s="387"/>
      <c r="C1339" s="386">
        <f t="shared" si="83"/>
        <v>5430.9750000000004</v>
      </c>
      <c r="D1339" s="386">
        <f t="shared" si="83"/>
        <v>4439.05</v>
      </c>
      <c r="E1339" s="386">
        <f t="shared" si="83"/>
        <v>0</v>
      </c>
      <c r="F1339" s="386">
        <f t="shared" si="82"/>
        <v>2528.7625000000003</v>
      </c>
      <c r="G1339" s="386">
        <f t="shared" si="82"/>
        <v>1983.6575000000003</v>
      </c>
    </row>
    <row r="1340" spans="1:7" ht="14" hidden="1" x14ac:dyDescent="0.15">
      <c r="A1340" s="381">
        <v>80</v>
      </c>
      <c r="B1340" s="387"/>
      <c r="C1340" s="386">
        <f t="shared" si="83"/>
        <v>5430.9750000000004</v>
      </c>
      <c r="D1340" s="386">
        <f t="shared" si="83"/>
        <v>4439.05</v>
      </c>
      <c r="E1340" s="386">
        <f t="shared" si="83"/>
        <v>0</v>
      </c>
      <c r="F1340" s="386">
        <f t="shared" si="82"/>
        <v>2528.7625000000003</v>
      </c>
      <c r="G1340" s="386">
        <f t="shared" si="82"/>
        <v>1983.6575000000003</v>
      </c>
    </row>
    <row r="1341" spans="1:7" ht="14" hidden="1" x14ac:dyDescent="0.15">
      <c r="A1341" s="381">
        <v>81</v>
      </c>
      <c r="B1341" s="387"/>
      <c r="C1341" s="386">
        <f t="shared" si="83"/>
        <v>5430.9750000000004</v>
      </c>
      <c r="D1341" s="386">
        <f t="shared" si="83"/>
        <v>4439.05</v>
      </c>
      <c r="E1341" s="386">
        <f t="shared" si="83"/>
        <v>0</v>
      </c>
      <c r="F1341" s="386">
        <f t="shared" si="82"/>
        <v>2528.7625000000003</v>
      </c>
      <c r="G1341" s="386">
        <f t="shared" si="82"/>
        <v>1983.6575000000003</v>
      </c>
    </row>
    <row r="1342" spans="1:7" ht="14" hidden="1" x14ac:dyDescent="0.15">
      <c r="A1342" s="381">
        <v>82</v>
      </c>
      <c r="B1342" s="387"/>
      <c r="C1342" s="386">
        <f t="shared" si="83"/>
        <v>5430.9750000000004</v>
      </c>
      <c r="D1342" s="386">
        <f t="shared" si="83"/>
        <v>4439.05</v>
      </c>
      <c r="E1342" s="386">
        <f t="shared" si="83"/>
        <v>0</v>
      </c>
      <c r="F1342" s="386">
        <f t="shared" ref="F1342:G1347" si="84">+F668*$K$3</f>
        <v>2528.7625000000003</v>
      </c>
      <c r="G1342" s="386">
        <f t="shared" si="84"/>
        <v>1983.6575000000003</v>
      </c>
    </row>
    <row r="1343" spans="1:7" ht="14" hidden="1" x14ac:dyDescent="0.15">
      <c r="A1343" s="381">
        <v>83</v>
      </c>
      <c r="B1343" s="387"/>
      <c r="C1343" s="386">
        <f t="shared" ref="C1343:E1347" si="85">+C1194*$K$3</f>
        <v>5430.9750000000004</v>
      </c>
      <c r="D1343" s="386">
        <f t="shared" si="85"/>
        <v>4439.05</v>
      </c>
      <c r="E1343" s="386">
        <f t="shared" si="85"/>
        <v>0</v>
      </c>
      <c r="F1343" s="386">
        <f t="shared" si="84"/>
        <v>2528.7625000000003</v>
      </c>
      <c r="G1343" s="386">
        <f t="shared" si="84"/>
        <v>1983.6575000000003</v>
      </c>
    </row>
    <row r="1344" spans="1:7" ht="14" hidden="1" x14ac:dyDescent="0.15">
      <c r="A1344" s="381">
        <v>84</v>
      </c>
      <c r="B1344" s="387" t="s">
        <v>3</v>
      </c>
      <c r="C1344" s="386">
        <f t="shared" si="85"/>
        <v>5430.9750000000004</v>
      </c>
      <c r="D1344" s="386">
        <f t="shared" si="85"/>
        <v>4439.05</v>
      </c>
      <c r="E1344" s="386">
        <f t="shared" si="85"/>
        <v>0</v>
      </c>
      <c r="F1344" s="386">
        <f t="shared" si="84"/>
        <v>2528.7625000000003</v>
      </c>
      <c r="G1344" s="386">
        <f t="shared" si="84"/>
        <v>1983.6575000000003</v>
      </c>
    </row>
    <row r="1345" spans="1:7" ht="14" hidden="1" x14ac:dyDescent="0.15">
      <c r="A1345" s="381">
        <v>1</v>
      </c>
      <c r="B1345" s="387" t="s">
        <v>4</v>
      </c>
      <c r="C1345" s="386">
        <f t="shared" si="85"/>
        <v>278.57500000000005</v>
      </c>
      <c r="D1345" s="386">
        <f t="shared" si="85"/>
        <v>218.9</v>
      </c>
      <c r="E1345" s="386">
        <f t="shared" si="85"/>
        <v>0</v>
      </c>
      <c r="F1345" s="386">
        <f t="shared" si="84"/>
        <v>2528.7625000000003</v>
      </c>
      <c r="G1345" s="386">
        <f t="shared" si="84"/>
        <v>1983.6575000000003</v>
      </c>
    </row>
    <row r="1346" spans="1:7" ht="14" hidden="1" x14ac:dyDescent="0.15">
      <c r="A1346" s="381">
        <v>2</v>
      </c>
      <c r="B1346" s="387" t="s">
        <v>1</v>
      </c>
      <c r="C1346" s="386">
        <f t="shared" si="85"/>
        <v>473.00000000000006</v>
      </c>
      <c r="D1346" s="386">
        <f t="shared" si="85"/>
        <v>370.97500000000002</v>
      </c>
      <c r="E1346" s="386">
        <f t="shared" si="85"/>
        <v>0</v>
      </c>
      <c r="F1346" s="386">
        <f t="shared" si="84"/>
        <v>132.77825000000001</v>
      </c>
      <c r="G1346" s="386">
        <f t="shared" si="84"/>
        <v>104.64850000000001</v>
      </c>
    </row>
    <row r="1347" spans="1:7" ht="14" hidden="1" x14ac:dyDescent="0.15">
      <c r="A1347" s="381">
        <v>3</v>
      </c>
      <c r="B1347" s="387" t="s">
        <v>5</v>
      </c>
      <c r="C1347" s="386">
        <f t="shared" si="85"/>
        <v>667.7</v>
      </c>
      <c r="D1347" s="386">
        <f t="shared" si="85"/>
        <v>523.875</v>
      </c>
      <c r="E1347" s="386">
        <f t="shared" si="85"/>
        <v>0</v>
      </c>
      <c r="F1347" s="386">
        <f t="shared" si="84"/>
        <v>225.62100000000004</v>
      </c>
      <c r="G1347" s="386">
        <f t="shared" si="84"/>
        <v>176.79475000000002</v>
      </c>
    </row>
    <row r="1348" spans="1:7" ht="14" hidden="1" thickBot="1" x14ac:dyDescent="0.2"/>
    <row r="1349" spans="1:7" ht="18" hidden="1" x14ac:dyDescent="0.2">
      <c r="A1349" s="516" t="s">
        <v>27</v>
      </c>
      <c r="B1349" s="517"/>
      <c r="C1349" s="517"/>
      <c r="D1349" s="517"/>
      <c r="E1349" s="517"/>
      <c r="F1349" s="517"/>
      <c r="G1349" s="518"/>
    </row>
    <row r="1350" spans="1:7" ht="18" hidden="1" x14ac:dyDescent="0.2">
      <c r="A1350" s="519" t="s">
        <v>31</v>
      </c>
      <c r="B1350" s="520"/>
      <c r="C1350" s="520"/>
      <c r="D1350" s="520"/>
      <c r="E1350" s="520"/>
      <c r="F1350" s="520"/>
      <c r="G1350" s="521"/>
    </row>
    <row r="1351" spans="1:7" hidden="1" x14ac:dyDescent="0.15">
      <c r="A1351" s="522" t="s">
        <v>0</v>
      </c>
      <c r="B1351" s="523"/>
      <c r="C1351" s="523"/>
      <c r="D1351" s="523"/>
      <c r="E1351" s="523"/>
      <c r="F1351" s="523"/>
      <c r="G1351" s="524"/>
    </row>
    <row r="1352" spans="1:7" hidden="1" x14ac:dyDescent="0.15">
      <c r="A1352" s="381" t="s">
        <v>2</v>
      </c>
      <c r="B1352" s="382" t="s">
        <v>2</v>
      </c>
      <c r="C1352" s="368">
        <v>10000</v>
      </c>
      <c r="D1352" s="368">
        <v>20000</v>
      </c>
      <c r="E1352" s="368"/>
      <c r="F1352" s="384"/>
      <c r="G1352" s="385"/>
    </row>
    <row r="1353" spans="1:7" ht="14" hidden="1" x14ac:dyDescent="0.15">
      <c r="A1353" s="381">
        <v>18</v>
      </c>
      <c r="B1353" s="382"/>
      <c r="C1353" s="386">
        <f>+C1129*$K$4</f>
        <v>1271.47</v>
      </c>
      <c r="D1353" s="386">
        <f>+D1129*$K$4</f>
        <v>985.80000000000007</v>
      </c>
      <c r="E1353" s="386">
        <f t="shared" ref="E1353:E1416" si="86">+E1204*$K$3</f>
        <v>0</v>
      </c>
      <c r="F1353" s="386">
        <f t="shared" ref="F1353:G1368" si="87">+F679*$K$3</f>
        <v>0</v>
      </c>
      <c r="G1353" s="386">
        <f t="shared" si="87"/>
        <v>0</v>
      </c>
    </row>
    <row r="1354" spans="1:7" ht="14" hidden="1" x14ac:dyDescent="0.15">
      <c r="A1354" s="381">
        <v>19</v>
      </c>
      <c r="B1354" s="382"/>
      <c r="C1354" s="386">
        <f t="shared" ref="C1354:D1369" si="88">+C1130*$K$4</f>
        <v>1271.47</v>
      </c>
      <c r="D1354" s="386">
        <f t="shared" si="88"/>
        <v>985.80000000000007</v>
      </c>
      <c r="E1354" s="386">
        <f t="shared" si="86"/>
        <v>0</v>
      </c>
      <c r="F1354" s="386">
        <f t="shared" si="87"/>
        <v>438.70062500000006</v>
      </c>
      <c r="G1354" s="386">
        <f t="shared" si="87"/>
        <v>326.01937500000003</v>
      </c>
    </row>
    <row r="1355" spans="1:7" ht="14" hidden="1" x14ac:dyDescent="0.15">
      <c r="A1355" s="381">
        <v>20</v>
      </c>
      <c r="B1355" s="382"/>
      <c r="C1355" s="386">
        <f t="shared" si="88"/>
        <v>1271.47</v>
      </c>
      <c r="D1355" s="386">
        <f t="shared" si="88"/>
        <v>985.80000000000007</v>
      </c>
      <c r="E1355" s="386">
        <f t="shared" si="86"/>
        <v>0</v>
      </c>
      <c r="F1355" s="386">
        <f t="shared" si="87"/>
        <v>438.70062500000006</v>
      </c>
      <c r="G1355" s="386">
        <f t="shared" si="87"/>
        <v>326.01937500000003</v>
      </c>
    </row>
    <row r="1356" spans="1:7" ht="14" hidden="1" x14ac:dyDescent="0.15">
      <c r="A1356" s="381">
        <v>21</v>
      </c>
      <c r="B1356" s="382"/>
      <c r="C1356" s="386">
        <f t="shared" si="88"/>
        <v>1271.47</v>
      </c>
      <c r="D1356" s="386">
        <f t="shared" si="88"/>
        <v>985.80000000000007</v>
      </c>
      <c r="E1356" s="386">
        <f t="shared" si="86"/>
        <v>0</v>
      </c>
      <c r="F1356" s="386">
        <f t="shared" si="87"/>
        <v>438.70062500000006</v>
      </c>
      <c r="G1356" s="386">
        <f t="shared" si="87"/>
        <v>326.01937500000003</v>
      </c>
    </row>
    <row r="1357" spans="1:7" ht="14" hidden="1" x14ac:dyDescent="0.15">
      <c r="A1357" s="381">
        <v>22</v>
      </c>
      <c r="B1357" s="382"/>
      <c r="C1357" s="386">
        <f t="shared" si="88"/>
        <v>1271.47</v>
      </c>
      <c r="D1357" s="386">
        <f t="shared" si="88"/>
        <v>985.80000000000007</v>
      </c>
      <c r="E1357" s="386">
        <f t="shared" si="86"/>
        <v>0</v>
      </c>
      <c r="F1357" s="386">
        <f t="shared" si="87"/>
        <v>438.70062500000006</v>
      </c>
      <c r="G1357" s="386">
        <f t="shared" si="87"/>
        <v>326.01937500000003</v>
      </c>
    </row>
    <row r="1358" spans="1:7" ht="14" hidden="1" x14ac:dyDescent="0.15">
      <c r="A1358" s="381">
        <v>23</v>
      </c>
      <c r="B1358" s="382"/>
      <c r="C1358" s="386">
        <f t="shared" si="88"/>
        <v>1271.47</v>
      </c>
      <c r="D1358" s="386">
        <f t="shared" si="88"/>
        <v>985.80000000000007</v>
      </c>
      <c r="E1358" s="386">
        <f t="shared" si="86"/>
        <v>0</v>
      </c>
      <c r="F1358" s="386">
        <f t="shared" si="87"/>
        <v>438.70062500000006</v>
      </c>
      <c r="G1358" s="386">
        <f t="shared" si="87"/>
        <v>326.01937500000003</v>
      </c>
    </row>
    <row r="1359" spans="1:7" ht="14" hidden="1" x14ac:dyDescent="0.15">
      <c r="A1359" s="381">
        <v>24</v>
      </c>
      <c r="B1359" s="382"/>
      <c r="C1359" s="386">
        <f t="shared" si="88"/>
        <v>1271.47</v>
      </c>
      <c r="D1359" s="386">
        <f t="shared" si="88"/>
        <v>985.80000000000007</v>
      </c>
      <c r="E1359" s="386">
        <f t="shared" si="86"/>
        <v>0</v>
      </c>
      <c r="F1359" s="386">
        <f t="shared" si="87"/>
        <v>438.70062500000006</v>
      </c>
      <c r="G1359" s="386">
        <f t="shared" si="87"/>
        <v>326.01937500000003</v>
      </c>
    </row>
    <row r="1360" spans="1:7" ht="14" hidden="1" x14ac:dyDescent="0.15">
      <c r="A1360" s="381">
        <v>25</v>
      </c>
      <c r="B1360" s="382"/>
      <c r="C1360" s="386">
        <f t="shared" si="88"/>
        <v>1361.04</v>
      </c>
      <c r="D1360" s="386">
        <f t="shared" si="88"/>
        <v>1046.22</v>
      </c>
      <c r="E1360" s="386">
        <f t="shared" si="86"/>
        <v>0</v>
      </c>
      <c r="F1360" s="386">
        <f t="shared" si="87"/>
        <v>438.70062500000006</v>
      </c>
      <c r="G1360" s="386">
        <f t="shared" si="87"/>
        <v>326.01937500000003</v>
      </c>
    </row>
    <row r="1361" spans="1:7" ht="14" hidden="1" x14ac:dyDescent="0.15">
      <c r="A1361" s="381">
        <v>26</v>
      </c>
      <c r="B1361" s="382"/>
      <c r="C1361" s="386">
        <f t="shared" si="88"/>
        <v>1361.04</v>
      </c>
      <c r="D1361" s="386">
        <f t="shared" si="88"/>
        <v>1046.22</v>
      </c>
      <c r="E1361" s="386">
        <f t="shared" si="86"/>
        <v>0</v>
      </c>
      <c r="F1361" s="386">
        <f t="shared" si="87"/>
        <v>465.85000000000008</v>
      </c>
      <c r="G1361" s="386">
        <f t="shared" si="87"/>
        <v>346.06000000000006</v>
      </c>
    </row>
    <row r="1362" spans="1:7" ht="14" hidden="1" x14ac:dyDescent="0.15">
      <c r="A1362" s="381">
        <v>27</v>
      </c>
      <c r="B1362" s="382"/>
      <c r="C1362" s="386">
        <f t="shared" si="88"/>
        <v>1361.04</v>
      </c>
      <c r="D1362" s="386">
        <f t="shared" si="88"/>
        <v>1046.22</v>
      </c>
      <c r="E1362" s="386">
        <f t="shared" si="86"/>
        <v>0</v>
      </c>
      <c r="F1362" s="386">
        <f t="shared" si="87"/>
        <v>465.85000000000008</v>
      </c>
      <c r="G1362" s="386">
        <f t="shared" si="87"/>
        <v>346.06000000000006</v>
      </c>
    </row>
    <row r="1363" spans="1:7" ht="14" hidden="1" x14ac:dyDescent="0.15">
      <c r="A1363" s="381">
        <v>28</v>
      </c>
      <c r="B1363" s="382"/>
      <c r="C1363" s="386">
        <f t="shared" si="88"/>
        <v>1361.04</v>
      </c>
      <c r="D1363" s="386">
        <f t="shared" si="88"/>
        <v>1046.22</v>
      </c>
      <c r="E1363" s="386">
        <f t="shared" si="86"/>
        <v>0</v>
      </c>
      <c r="F1363" s="386">
        <f t="shared" si="87"/>
        <v>465.85000000000008</v>
      </c>
      <c r="G1363" s="386">
        <f t="shared" si="87"/>
        <v>346.06000000000006</v>
      </c>
    </row>
    <row r="1364" spans="1:7" ht="14" hidden="1" x14ac:dyDescent="0.15">
      <c r="A1364" s="381">
        <v>29</v>
      </c>
      <c r="B1364" s="382"/>
      <c r="C1364" s="386">
        <f t="shared" si="88"/>
        <v>1361.04</v>
      </c>
      <c r="D1364" s="386">
        <f t="shared" si="88"/>
        <v>1046.22</v>
      </c>
      <c r="E1364" s="386">
        <f t="shared" si="86"/>
        <v>0</v>
      </c>
      <c r="F1364" s="386">
        <f t="shared" si="87"/>
        <v>465.85000000000008</v>
      </c>
      <c r="G1364" s="386">
        <f t="shared" si="87"/>
        <v>346.06000000000006</v>
      </c>
    </row>
    <row r="1365" spans="1:7" ht="14" hidden="1" x14ac:dyDescent="0.15">
      <c r="A1365" s="381">
        <v>30</v>
      </c>
      <c r="B1365" s="382"/>
      <c r="C1365" s="386">
        <f t="shared" si="88"/>
        <v>1517.39</v>
      </c>
      <c r="D1365" s="386">
        <f t="shared" si="88"/>
        <v>1155.4000000000001</v>
      </c>
      <c r="E1365" s="386">
        <f t="shared" si="86"/>
        <v>0</v>
      </c>
      <c r="F1365" s="386">
        <f t="shared" si="87"/>
        <v>465.85000000000008</v>
      </c>
      <c r="G1365" s="386">
        <f t="shared" si="87"/>
        <v>346.06000000000006</v>
      </c>
    </row>
    <row r="1366" spans="1:7" ht="14" hidden="1" x14ac:dyDescent="0.15">
      <c r="A1366" s="381">
        <v>31</v>
      </c>
      <c r="B1366" s="382"/>
      <c r="C1366" s="386">
        <f t="shared" si="88"/>
        <v>1517.39</v>
      </c>
      <c r="D1366" s="386">
        <f t="shared" si="88"/>
        <v>1155.4000000000001</v>
      </c>
      <c r="E1366" s="386">
        <f t="shared" si="86"/>
        <v>0</v>
      </c>
      <c r="F1366" s="386">
        <f t="shared" si="87"/>
        <v>514.09875000000011</v>
      </c>
      <c r="G1366" s="386">
        <f t="shared" si="87"/>
        <v>381.98187500000006</v>
      </c>
    </row>
    <row r="1367" spans="1:7" ht="14" hidden="1" x14ac:dyDescent="0.15">
      <c r="A1367" s="381">
        <v>32</v>
      </c>
      <c r="B1367" s="382"/>
      <c r="C1367" s="386">
        <f t="shared" si="88"/>
        <v>1517.39</v>
      </c>
      <c r="D1367" s="386">
        <f t="shared" si="88"/>
        <v>1155.4000000000001</v>
      </c>
      <c r="E1367" s="386">
        <f t="shared" si="86"/>
        <v>0</v>
      </c>
      <c r="F1367" s="386">
        <f t="shared" si="87"/>
        <v>514.09875000000011</v>
      </c>
      <c r="G1367" s="386">
        <f t="shared" si="87"/>
        <v>381.98187500000006</v>
      </c>
    </row>
    <row r="1368" spans="1:7" ht="14" hidden="1" x14ac:dyDescent="0.15">
      <c r="A1368" s="381">
        <v>33</v>
      </c>
      <c r="B1368" s="382"/>
      <c r="C1368" s="386">
        <f t="shared" si="88"/>
        <v>1517.39</v>
      </c>
      <c r="D1368" s="386">
        <f t="shared" si="88"/>
        <v>1155.4000000000001</v>
      </c>
      <c r="E1368" s="386">
        <f t="shared" si="86"/>
        <v>0</v>
      </c>
      <c r="F1368" s="386">
        <f t="shared" si="87"/>
        <v>514.09875000000011</v>
      </c>
      <c r="G1368" s="386">
        <f t="shared" si="87"/>
        <v>381.98187500000006</v>
      </c>
    </row>
    <row r="1369" spans="1:7" ht="14" hidden="1" x14ac:dyDescent="0.15">
      <c r="A1369" s="381">
        <v>34</v>
      </c>
      <c r="B1369" s="382"/>
      <c r="C1369" s="386">
        <f t="shared" si="88"/>
        <v>1517.39</v>
      </c>
      <c r="D1369" s="386">
        <f t="shared" si="88"/>
        <v>1155.4000000000001</v>
      </c>
      <c r="E1369" s="386">
        <f t="shared" si="86"/>
        <v>0</v>
      </c>
      <c r="F1369" s="386">
        <f t="shared" ref="F1369:G1384" si="89">+F695*$K$3</f>
        <v>514.09875000000011</v>
      </c>
      <c r="G1369" s="386">
        <f t="shared" si="89"/>
        <v>381.98187500000006</v>
      </c>
    </row>
    <row r="1370" spans="1:7" ht="14" hidden="1" x14ac:dyDescent="0.15">
      <c r="A1370" s="381">
        <v>35</v>
      </c>
      <c r="B1370" s="382"/>
      <c r="C1370" s="386">
        <f t="shared" ref="C1370:D1385" si="90">+C1146*$K$4</f>
        <v>1694.94</v>
      </c>
      <c r="D1370" s="386">
        <f t="shared" si="90"/>
        <v>1286.8400000000001</v>
      </c>
      <c r="E1370" s="386">
        <f t="shared" si="86"/>
        <v>0</v>
      </c>
      <c r="F1370" s="386">
        <f t="shared" si="89"/>
        <v>514.09875000000011</v>
      </c>
      <c r="G1370" s="386">
        <f t="shared" si="89"/>
        <v>381.98187500000006</v>
      </c>
    </row>
    <row r="1371" spans="1:7" ht="14" hidden="1" x14ac:dyDescent="0.15">
      <c r="A1371" s="381">
        <v>36</v>
      </c>
      <c r="B1371" s="382"/>
      <c r="C1371" s="386">
        <f t="shared" si="90"/>
        <v>1694.94</v>
      </c>
      <c r="D1371" s="386">
        <f t="shared" si="90"/>
        <v>1286.8400000000001</v>
      </c>
      <c r="E1371" s="386">
        <f t="shared" si="86"/>
        <v>0</v>
      </c>
      <c r="F1371" s="386">
        <f t="shared" si="89"/>
        <v>570.59062500000005</v>
      </c>
      <c r="G1371" s="386">
        <f t="shared" si="89"/>
        <v>424.10500000000008</v>
      </c>
    </row>
    <row r="1372" spans="1:7" ht="14" hidden="1" x14ac:dyDescent="0.15">
      <c r="A1372" s="381">
        <v>37</v>
      </c>
      <c r="B1372" s="382"/>
      <c r="C1372" s="386">
        <f t="shared" si="90"/>
        <v>1694.94</v>
      </c>
      <c r="D1372" s="386">
        <f t="shared" si="90"/>
        <v>1286.8400000000001</v>
      </c>
      <c r="E1372" s="386">
        <f t="shared" si="86"/>
        <v>0</v>
      </c>
      <c r="F1372" s="386">
        <f t="shared" si="89"/>
        <v>570.59062500000005</v>
      </c>
      <c r="G1372" s="386">
        <f t="shared" si="89"/>
        <v>424.10500000000008</v>
      </c>
    </row>
    <row r="1373" spans="1:7" ht="14" hidden="1" x14ac:dyDescent="0.15">
      <c r="A1373" s="381">
        <v>38</v>
      </c>
      <c r="B1373" s="382"/>
      <c r="C1373" s="386">
        <f t="shared" si="90"/>
        <v>1694.94</v>
      </c>
      <c r="D1373" s="386">
        <f t="shared" si="90"/>
        <v>1286.8400000000001</v>
      </c>
      <c r="E1373" s="386">
        <f t="shared" si="86"/>
        <v>0</v>
      </c>
      <c r="F1373" s="386">
        <f t="shared" si="89"/>
        <v>570.59062500000005</v>
      </c>
      <c r="G1373" s="386">
        <f t="shared" si="89"/>
        <v>424.10500000000008</v>
      </c>
    </row>
    <row r="1374" spans="1:7" ht="14" hidden="1" x14ac:dyDescent="0.15">
      <c r="A1374" s="381">
        <v>39</v>
      </c>
      <c r="B1374" s="382"/>
      <c r="C1374" s="386">
        <f t="shared" si="90"/>
        <v>1694.94</v>
      </c>
      <c r="D1374" s="386">
        <f t="shared" si="90"/>
        <v>1286.8400000000001</v>
      </c>
      <c r="E1374" s="386">
        <f t="shared" si="86"/>
        <v>0</v>
      </c>
      <c r="F1374" s="386">
        <f t="shared" si="89"/>
        <v>570.59062500000005</v>
      </c>
      <c r="G1374" s="386">
        <f t="shared" si="89"/>
        <v>424.10500000000008</v>
      </c>
    </row>
    <row r="1375" spans="1:7" ht="14" hidden="1" x14ac:dyDescent="0.15">
      <c r="A1375" s="381">
        <v>40</v>
      </c>
      <c r="B1375" s="382"/>
      <c r="C1375" s="386">
        <f t="shared" si="90"/>
        <v>1900.5800000000002</v>
      </c>
      <c r="D1375" s="386">
        <f t="shared" si="90"/>
        <v>1440.01</v>
      </c>
      <c r="E1375" s="386">
        <f t="shared" si="86"/>
        <v>0</v>
      </c>
      <c r="F1375" s="386">
        <f t="shared" si="89"/>
        <v>570.59062500000005</v>
      </c>
      <c r="G1375" s="386">
        <f t="shared" si="89"/>
        <v>424.10500000000008</v>
      </c>
    </row>
    <row r="1376" spans="1:7" ht="14" hidden="1" x14ac:dyDescent="0.15">
      <c r="A1376" s="381">
        <v>41</v>
      </c>
      <c r="B1376" s="382"/>
      <c r="C1376" s="386">
        <f t="shared" si="90"/>
        <v>1900.5800000000002</v>
      </c>
      <c r="D1376" s="386">
        <f t="shared" si="90"/>
        <v>1440.01</v>
      </c>
      <c r="E1376" s="386">
        <f t="shared" si="86"/>
        <v>0</v>
      </c>
      <c r="F1376" s="386">
        <f t="shared" si="89"/>
        <v>636.38437500000009</v>
      </c>
      <c r="G1376" s="386">
        <f t="shared" si="89"/>
        <v>472.80750000000006</v>
      </c>
    </row>
    <row r="1377" spans="1:7" ht="14" hidden="1" x14ac:dyDescent="0.15">
      <c r="A1377" s="381">
        <v>42</v>
      </c>
      <c r="B1377" s="382"/>
      <c r="C1377" s="386">
        <f t="shared" si="90"/>
        <v>1900.5800000000002</v>
      </c>
      <c r="D1377" s="386">
        <f t="shared" si="90"/>
        <v>1440.01</v>
      </c>
      <c r="E1377" s="386">
        <f t="shared" si="86"/>
        <v>0</v>
      </c>
      <c r="F1377" s="386">
        <f t="shared" si="89"/>
        <v>636.38437500000009</v>
      </c>
      <c r="G1377" s="386">
        <f t="shared" si="89"/>
        <v>472.80750000000006</v>
      </c>
    </row>
    <row r="1378" spans="1:7" ht="14" hidden="1" x14ac:dyDescent="0.15">
      <c r="A1378" s="381">
        <v>43</v>
      </c>
      <c r="B1378" s="382"/>
      <c r="C1378" s="386">
        <f t="shared" si="90"/>
        <v>1900.5800000000002</v>
      </c>
      <c r="D1378" s="386">
        <f t="shared" si="90"/>
        <v>1440.01</v>
      </c>
      <c r="E1378" s="386">
        <f t="shared" si="86"/>
        <v>0</v>
      </c>
      <c r="F1378" s="386">
        <f t="shared" si="89"/>
        <v>636.38437500000009</v>
      </c>
      <c r="G1378" s="386">
        <f t="shared" si="89"/>
        <v>472.80750000000006</v>
      </c>
    </row>
    <row r="1379" spans="1:7" ht="14" hidden="1" x14ac:dyDescent="0.15">
      <c r="A1379" s="381">
        <v>44</v>
      </c>
      <c r="B1379" s="382"/>
      <c r="C1379" s="386">
        <f t="shared" si="90"/>
        <v>1900.5800000000002</v>
      </c>
      <c r="D1379" s="386">
        <f t="shared" si="90"/>
        <v>1440.01</v>
      </c>
      <c r="E1379" s="386">
        <f t="shared" si="86"/>
        <v>0</v>
      </c>
      <c r="F1379" s="386">
        <f t="shared" si="89"/>
        <v>636.38437500000009</v>
      </c>
      <c r="G1379" s="386">
        <f t="shared" si="89"/>
        <v>472.80750000000006</v>
      </c>
    </row>
    <row r="1380" spans="1:7" ht="14" hidden="1" x14ac:dyDescent="0.15">
      <c r="A1380" s="381">
        <v>45</v>
      </c>
      <c r="B1380" s="382"/>
      <c r="C1380" s="386">
        <f t="shared" si="90"/>
        <v>2127.42</v>
      </c>
      <c r="D1380" s="386">
        <f t="shared" si="90"/>
        <v>1615.44</v>
      </c>
      <c r="E1380" s="386">
        <f t="shared" si="86"/>
        <v>0</v>
      </c>
      <c r="F1380" s="386">
        <f t="shared" si="89"/>
        <v>636.38437500000009</v>
      </c>
      <c r="G1380" s="386">
        <f t="shared" si="89"/>
        <v>472.80750000000006</v>
      </c>
    </row>
    <row r="1381" spans="1:7" ht="14" hidden="1" x14ac:dyDescent="0.15">
      <c r="A1381" s="381">
        <v>46</v>
      </c>
      <c r="B1381" s="382"/>
      <c r="C1381" s="386">
        <f t="shared" si="90"/>
        <v>2127.42</v>
      </c>
      <c r="D1381" s="386">
        <f t="shared" si="90"/>
        <v>1615.44</v>
      </c>
      <c r="E1381" s="386">
        <f t="shared" si="86"/>
        <v>0</v>
      </c>
      <c r="F1381" s="386">
        <f t="shared" si="89"/>
        <v>709.96750000000009</v>
      </c>
      <c r="G1381" s="386">
        <f t="shared" si="89"/>
        <v>527.56000000000006</v>
      </c>
    </row>
    <row r="1382" spans="1:7" ht="14" hidden="1" x14ac:dyDescent="0.15">
      <c r="A1382" s="381">
        <v>47</v>
      </c>
      <c r="B1382" s="382"/>
      <c r="C1382" s="386">
        <f t="shared" si="90"/>
        <v>2127.42</v>
      </c>
      <c r="D1382" s="386">
        <f t="shared" si="90"/>
        <v>1615.44</v>
      </c>
      <c r="E1382" s="386">
        <f t="shared" si="86"/>
        <v>0</v>
      </c>
      <c r="F1382" s="386">
        <f t="shared" si="89"/>
        <v>709.96750000000009</v>
      </c>
      <c r="G1382" s="386">
        <f t="shared" si="89"/>
        <v>527.56000000000006</v>
      </c>
    </row>
    <row r="1383" spans="1:7" ht="14" hidden="1" x14ac:dyDescent="0.15">
      <c r="A1383" s="381">
        <v>48</v>
      </c>
      <c r="B1383" s="382"/>
      <c r="C1383" s="386">
        <f t="shared" si="90"/>
        <v>2127.42</v>
      </c>
      <c r="D1383" s="386">
        <f t="shared" si="90"/>
        <v>1615.44</v>
      </c>
      <c r="E1383" s="386">
        <f t="shared" si="86"/>
        <v>0</v>
      </c>
      <c r="F1383" s="386">
        <f t="shared" si="89"/>
        <v>709.96750000000009</v>
      </c>
      <c r="G1383" s="386">
        <f t="shared" si="89"/>
        <v>527.56000000000006</v>
      </c>
    </row>
    <row r="1384" spans="1:7" ht="14" hidden="1" x14ac:dyDescent="0.15">
      <c r="A1384" s="381">
        <v>49</v>
      </c>
      <c r="B1384" s="382"/>
      <c r="C1384" s="386">
        <f t="shared" si="90"/>
        <v>2127.42</v>
      </c>
      <c r="D1384" s="386">
        <f t="shared" si="90"/>
        <v>1615.44</v>
      </c>
      <c r="E1384" s="386">
        <f t="shared" si="86"/>
        <v>0</v>
      </c>
      <c r="F1384" s="386">
        <f t="shared" si="89"/>
        <v>709.96750000000009</v>
      </c>
      <c r="G1384" s="386">
        <f t="shared" si="89"/>
        <v>527.56000000000006</v>
      </c>
    </row>
    <row r="1385" spans="1:7" ht="14" hidden="1" x14ac:dyDescent="0.15">
      <c r="A1385" s="381">
        <v>50</v>
      </c>
      <c r="B1385" s="382"/>
      <c r="C1385" s="386">
        <f t="shared" si="90"/>
        <v>2383.4100000000003</v>
      </c>
      <c r="D1385" s="386">
        <f t="shared" si="90"/>
        <v>1814.72</v>
      </c>
      <c r="E1385" s="386">
        <f t="shared" si="86"/>
        <v>0</v>
      </c>
      <c r="F1385" s="386">
        <f t="shared" ref="F1385:G1400" si="91">+F711*$K$3</f>
        <v>709.96750000000009</v>
      </c>
      <c r="G1385" s="386">
        <f t="shared" si="91"/>
        <v>527.56000000000006</v>
      </c>
    </row>
    <row r="1386" spans="1:7" ht="14" hidden="1" x14ac:dyDescent="0.15">
      <c r="A1386" s="381">
        <v>51</v>
      </c>
      <c r="B1386" s="382"/>
      <c r="C1386" s="386">
        <f t="shared" ref="C1386:D1401" si="92">+C1162*$K$4</f>
        <v>2383.4100000000003</v>
      </c>
      <c r="D1386" s="386">
        <f t="shared" si="92"/>
        <v>1814.72</v>
      </c>
      <c r="E1386" s="386">
        <f t="shared" si="86"/>
        <v>0</v>
      </c>
      <c r="F1386" s="386">
        <f t="shared" si="91"/>
        <v>793.4575000000001</v>
      </c>
      <c r="G1386" s="386">
        <f t="shared" si="91"/>
        <v>589.49687500000005</v>
      </c>
    </row>
    <row r="1387" spans="1:7" ht="14" hidden="1" x14ac:dyDescent="0.15">
      <c r="A1387" s="381">
        <v>52</v>
      </c>
      <c r="B1387" s="382"/>
      <c r="C1387" s="386">
        <f t="shared" si="92"/>
        <v>2383.4100000000003</v>
      </c>
      <c r="D1387" s="386">
        <f t="shared" si="92"/>
        <v>1814.72</v>
      </c>
      <c r="E1387" s="386">
        <f t="shared" si="86"/>
        <v>0</v>
      </c>
      <c r="F1387" s="386">
        <f t="shared" si="91"/>
        <v>793.4575000000001</v>
      </c>
      <c r="G1387" s="386">
        <f t="shared" si="91"/>
        <v>589.49687500000005</v>
      </c>
    </row>
    <row r="1388" spans="1:7" ht="14" hidden="1" x14ac:dyDescent="0.15">
      <c r="A1388" s="381">
        <v>53</v>
      </c>
      <c r="B1388" s="382"/>
      <c r="C1388" s="386">
        <f t="shared" si="92"/>
        <v>2383.4100000000003</v>
      </c>
      <c r="D1388" s="386">
        <f t="shared" si="92"/>
        <v>1814.72</v>
      </c>
      <c r="E1388" s="386">
        <f t="shared" si="86"/>
        <v>0</v>
      </c>
      <c r="F1388" s="386">
        <f t="shared" si="91"/>
        <v>793.4575000000001</v>
      </c>
      <c r="G1388" s="386">
        <f t="shared" si="91"/>
        <v>589.49687500000005</v>
      </c>
    </row>
    <row r="1389" spans="1:7" ht="14" hidden="1" x14ac:dyDescent="0.15">
      <c r="A1389" s="381">
        <v>54</v>
      </c>
      <c r="B1389" s="387"/>
      <c r="C1389" s="386">
        <f t="shared" si="92"/>
        <v>2383.4100000000003</v>
      </c>
      <c r="D1389" s="386">
        <f t="shared" si="92"/>
        <v>1814.72</v>
      </c>
      <c r="E1389" s="386">
        <f t="shared" si="86"/>
        <v>0</v>
      </c>
      <c r="F1389" s="386">
        <f t="shared" si="91"/>
        <v>793.4575000000001</v>
      </c>
      <c r="G1389" s="386">
        <f t="shared" si="91"/>
        <v>589.49687500000005</v>
      </c>
    </row>
    <row r="1390" spans="1:7" ht="14" hidden="1" x14ac:dyDescent="0.15">
      <c r="A1390" s="381">
        <v>55</v>
      </c>
      <c r="B1390" s="387"/>
      <c r="C1390" s="386">
        <f t="shared" si="92"/>
        <v>2664.84</v>
      </c>
      <c r="D1390" s="386">
        <f t="shared" si="92"/>
        <v>2037.8500000000001</v>
      </c>
      <c r="E1390" s="386">
        <f t="shared" si="86"/>
        <v>0</v>
      </c>
      <c r="F1390" s="386">
        <f t="shared" si="91"/>
        <v>793.4575000000001</v>
      </c>
      <c r="G1390" s="386">
        <f t="shared" si="91"/>
        <v>589.49687500000005</v>
      </c>
    </row>
    <row r="1391" spans="1:7" ht="14" hidden="1" x14ac:dyDescent="0.15">
      <c r="A1391" s="381">
        <v>56</v>
      </c>
      <c r="B1391" s="387"/>
      <c r="C1391" s="386">
        <f t="shared" si="92"/>
        <v>2664.84</v>
      </c>
      <c r="D1391" s="386">
        <f t="shared" si="92"/>
        <v>2037.8500000000001</v>
      </c>
      <c r="E1391" s="386">
        <f t="shared" si="86"/>
        <v>0</v>
      </c>
      <c r="F1391" s="386">
        <f t="shared" si="91"/>
        <v>885.64437500000008</v>
      </c>
      <c r="G1391" s="386">
        <f t="shared" si="91"/>
        <v>658.08875000000012</v>
      </c>
    </row>
    <row r="1392" spans="1:7" ht="14" hidden="1" x14ac:dyDescent="0.15">
      <c r="A1392" s="381">
        <v>57</v>
      </c>
      <c r="B1392" s="387"/>
      <c r="C1392" s="386">
        <f t="shared" si="92"/>
        <v>2664.84</v>
      </c>
      <c r="D1392" s="386">
        <f t="shared" si="92"/>
        <v>2037.8500000000001</v>
      </c>
      <c r="E1392" s="386">
        <f t="shared" si="86"/>
        <v>0</v>
      </c>
      <c r="F1392" s="386">
        <f t="shared" si="91"/>
        <v>885.64437500000008</v>
      </c>
      <c r="G1392" s="386">
        <f t="shared" si="91"/>
        <v>658.08875000000012</v>
      </c>
    </row>
    <row r="1393" spans="1:7" ht="14" hidden="1" x14ac:dyDescent="0.15">
      <c r="A1393" s="381">
        <v>58</v>
      </c>
      <c r="B1393" s="387"/>
      <c r="C1393" s="386">
        <f t="shared" si="92"/>
        <v>2664.84</v>
      </c>
      <c r="D1393" s="386">
        <f t="shared" si="92"/>
        <v>2037.8500000000001</v>
      </c>
      <c r="E1393" s="386">
        <f t="shared" si="86"/>
        <v>0</v>
      </c>
      <c r="F1393" s="386">
        <f t="shared" si="91"/>
        <v>885.64437500000008</v>
      </c>
      <c r="G1393" s="386">
        <f t="shared" si="91"/>
        <v>658.08875000000012</v>
      </c>
    </row>
    <row r="1394" spans="1:7" ht="14" hidden="1" x14ac:dyDescent="0.15">
      <c r="A1394" s="381">
        <v>59</v>
      </c>
      <c r="B1394" s="387"/>
      <c r="C1394" s="386">
        <f t="shared" si="92"/>
        <v>2664.84</v>
      </c>
      <c r="D1394" s="386">
        <f t="shared" si="92"/>
        <v>2037.8500000000001</v>
      </c>
      <c r="E1394" s="386">
        <f t="shared" si="86"/>
        <v>0</v>
      </c>
      <c r="F1394" s="386">
        <f t="shared" si="91"/>
        <v>885.64437500000008</v>
      </c>
      <c r="G1394" s="386">
        <f t="shared" si="91"/>
        <v>658.08875000000012</v>
      </c>
    </row>
    <row r="1395" spans="1:7" ht="14" hidden="1" x14ac:dyDescent="0.15">
      <c r="A1395" s="381">
        <v>60</v>
      </c>
      <c r="B1395" s="387"/>
      <c r="C1395" s="386">
        <f t="shared" si="92"/>
        <v>2850.8700000000003</v>
      </c>
      <c r="D1395" s="386">
        <f t="shared" si="92"/>
        <v>2186.25</v>
      </c>
      <c r="E1395" s="386">
        <f t="shared" si="86"/>
        <v>0</v>
      </c>
      <c r="F1395" s="386">
        <f t="shared" si="91"/>
        <v>885.64437500000008</v>
      </c>
      <c r="G1395" s="386">
        <f t="shared" si="91"/>
        <v>658.08875000000012</v>
      </c>
    </row>
    <row r="1396" spans="1:7" ht="14" hidden="1" x14ac:dyDescent="0.15">
      <c r="A1396" s="381">
        <v>61</v>
      </c>
      <c r="B1396" s="387"/>
      <c r="C1396" s="386">
        <f t="shared" si="92"/>
        <v>3175.76</v>
      </c>
      <c r="D1396" s="386">
        <f t="shared" si="92"/>
        <v>2447.0100000000002</v>
      </c>
      <c r="E1396" s="386">
        <f t="shared" si="86"/>
        <v>0</v>
      </c>
      <c r="F1396" s="386">
        <f t="shared" si="91"/>
        <v>947.12750000000017</v>
      </c>
      <c r="G1396" s="386">
        <f t="shared" si="91"/>
        <v>703.84187500000007</v>
      </c>
    </row>
    <row r="1397" spans="1:7" ht="14" hidden="1" x14ac:dyDescent="0.15">
      <c r="A1397" s="381">
        <v>62</v>
      </c>
      <c r="B1397" s="387"/>
      <c r="C1397" s="386">
        <f t="shared" si="92"/>
        <v>3527.15</v>
      </c>
      <c r="D1397" s="386">
        <f t="shared" si="92"/>
        <v>2731.6200000000003</v>
      </c>
      <c r="E1397" s="386">
        <f t="shared" si="86"/>
        <v>0</v>
      </c>
      <c r="F1397" s="386">
        <f t="shared" si="91"/>
        <v>1054.8175000000001</v>
      </c>
      <c r="G1397" s="386">
        <f t="shared" si="91"/>
        <v>783.77750000000015</v>
      </c>
    </row>
    <row r="1398" spans="1:7" ht="14" hidden="1" x14ac:dyDescent="0.15">
      <c r="A1398" s="381">
        <v>63</v>
      </c>
      <c r="B1398" s="387"/>
      <c r="C1398" s="386">
        <f t="shared" si="92"/>
        <v>3904.51</v>
      </c>
      <c r="D1398" s="386">
        <f t="shared" si="92"/>
        <v>3040.08</v>
      </c>
      <c r="E1398" s="386">
        <f t="shared" si="86"/>
        <v>0</v>
      </c>
      <c r="F1398" s="386">
        <f t="shared" si="91"/>
        <v>1171.5825000000002</v>
      </c>
      <c r="G1398" s="386">
        <f t="shared" si="91"/>
        <v>870.44375000000025</v>
      </c>
    </row>
    <row r="1399" spans="1:7" ht="14" hidden="1" x14ac:dyDescent="0.15">
      <c r="A1399" s="381">
        <v>64</v>
      </c>
      <c r="B1399" s="387"/>
      <c r="C1399" s="386">
        <f t="shared" si="92"/>
        <v>4307.84</v>
      </c>
      <c r="D1399" s="386">
        <f t="shared" si="92"/>
        <v>3371.86</v>
      </c>
      <c r="E1399" s="386">
        <f t="shared" si="86"/>
        <v>0</v>
      </c>
      <c r="F1399" s="386">
        <f t="shared" si="91"/>
        <v>1297.5737500000002</v>
      </c>
      <c r="G1399" s="386">
        <f t="shared" si="91"/>
        <v>964.14312500000017</v>
      </c>
    </row>
    <row r="1400" spans="1:7" ht="14" hidden="1" x14ac:dyDescent="0.15">
      <c r="A1400" s="381">
        <v>65</v>
      </c>
      <c r="B1400" s="387"/>
      <c r="C1400" s="386">
        <f t="shared" si="92"/>
        <v>4737.1400000000003</v>
      </c>
      <c r="D1400" s="386">
        <f t="shared" si="92"/>
        <v>3726.4300000000003</v>
      </c>
      <c r="E1400" s="386">
        <f t="shared" si="86"/>
        <v>0</v>
      </c>
      <c r="F1400" s="386">
        <f t="shared" si="91"/>
        <v>1432.5643750000004</v>
      </c>
      <c r="G1400" s="386">
        <f t="shared" si="91"/>
        <v>1064.4218750000002</v>
      </c>
    </row>
    <row r="1401" spans="1:7" ht="14" hidden="1" x14ac:dyDescent="0.15">
      <c r="A1401" s="381">
        <v>66</v>
      </c>
      <c r="B1401" s="387"/>
      <c r="C1401" s="386">
        <f t="shared" si="92"/>
        <v>5192.41</v>
      </c>
      <c r="D1401" s="386">
        <f t="shared" si="92"/>
        <v>4103.79</v>
      </c>
      <c r="E1401" s="386">
        <f t="shared" si="86"/>
        <v>0</v>
      </c>
      <c r="F1401" s="386">
        <f t="shared" ref="F1401:G1416" si="93">+F727*$K$3</f>
        <v>1576.7812500000005</v>
      </c>
      <c r="G1401" s="386">
        <f t="shared" si="93"/>
        <v>1171.5068750000003</v>
      </c>
    </row>
    <row r="1402" spans="1:7" ht="14" hidden="1" x14ac:dyDescent="0.15">
      <c r="A1402" s="381">
        <v>67</v>
      </c>
      <c r="B1402" s="387"/>
      <c r="C1402" s="386">
        <f t="shared" ref="C1402:D1417" si="94">+C1178*$K$4</f>
        <v>5674.71</v>
      </c>
      <c r="D1402" s="386">
        <f t="shared" si="94"/>
        <v>4505</v>
      </c>
      <c r="E1402" s="386">
        <f t="shared" si="86"/>
        <v>0</v>
      </c>
      <c r="F1402" s="386">
        <f t="shared" si="93"/>
        <v>1730.0731250000001</v>
      </c>
      <c r="G1402" s="386">
        <f t="shared" si="93"/>
        <v>1285.1712500000001</v>
      </c>
    </row>
    <row r="1403" spans="1:7" ht="14" hidden="1" x14ac:dyDescent="0.15">
      <c r="A1403" s="381">
        <v>68</v>
      </c>
      <c r="B1403" s="387"/>
      <c r="C1403" s="386">
        <f t="shared" si="94"/>
        <v>6181.92</v>
      </c>
      <c r="D1403" s="386">
        <f t="shared" si="94"/>
        <v>4930.0600000000004</v>
      </c>
      <c r="E1403" s="386">
        <f t="shared" si="86"/>
        <v>0</v>
      </c>
      <c r="F1403" s="386">
        <f t="shared" si="93"/>
        <v>1892.2131250000002</v>
      </c>
      <c r="G1403" s="386">
        <f t="shared" si="93"/>
        <v>1405.8687500000001</v>
      </c>
    </row>
    <row r="1404" spans="1:7" ht="14" hidden="1" x14ac:dyDescent="0.15">
      <c r="A1404" s="381">
        <v>69</v>
      </c>
      <c r="B1404" s="387"/>
      <c r="C1404" s="386">
        <f t="shared" si="94"/>
        <v>6716.1600000000008</v>
      </c>
      <c r="D1404" s="386">
        <f t="shared" si="94"/>
        <v>5377.38</v>
      </c>
      <c r="E1404" s="386">
        <f t="shared" si="86"/>
        <v>0</v>
      </c>
      <c r="F1404" s="386">
        <f t="shared" si="93"/>
        <v>2063.9575000000004</v>
      </c>
      <c r="G1404" s="386">
        <f t="shared" si="93"/>
        <v>1533.5237500000003</v>
      </c>
    </row>
    <row r="1405" spans="1:7" ht="14" hidden="1" x14ac:dyDescent="0.15">
      <c r="A1405" s="381">
        <v>70</v>
      </c>
      <c r="B1405" s="387"/>
      <c r="C1405" s="386">
        <f t="shared" si="94"/>
        <v>7275.84</v>
      </c>
      <c r="D1405" s="386">
        <f t="shared" si="94"/>
        <v>5849.6100000000006</v>
      </c>
      <c r="E1405" s="386">
        <f t="shared" si="86"/>
        <v>0</v>
      </c>
      <c r="F1405" s="386">
        <f t="shared" si="93"/>
        <v>2244.6256250000001</v>
      </c>
      <c r="G1405" s="386">
        <f t="shared" si="93"/>
        <v>1667.7581250000003</v>
      </c>
    </row>
    <row r="1406" spans="1:7" ht="14" hidden="1" x14ac:dyDescent="0.15">
      <c r="A1406" s="381">
        <v>71</v>
      </c>
      <c r="B1406" s="387"/>
      <c r="C1406" s="386">
        <f t="shared" si="94"/>
        <v>7862.55</v>
      </c>
      <c r="D1406" s="386">
        <f t="shared" si="94"/>
        <v>6344.1</v>
      </c>
      <c r="E1406" s="386">
        <f t="shared" si="86"/>
        <v>0</v>
      </c>
      <c r="F1406" s="386">
        <f t="shared" si="93"/>
        <v>2434.3687500000001</v>
      </c>
      <c r="G1406" s="386">
        <f t="shared" si="93"/>
        <v>1808.5718750000003</v>
      </c>
    </row>
    <row r="1407" spans="1:7" ht="14" hidden="1" x14ac:dyDescent="0.15">
      <c r="A1407" s="381">
        <v>72</v>
      </c>
      <c r="B1407" s="387"/>
      <c r="C1407" s="386">
        <f t="shared" si="94"/>
        <v>8473.6400000000012</v>
      </c>
      <c r="D1407" s="386">
        <f t="shared" si="94"/>
        <v>6861.9100000000008</v>
      </c>
      <c r="E1407" s="386">
        <f t="shared" si="86"/>
        <v>0</v>
      </c>
      <c r="F1407" s="386">
        <f t="shared" si="93"/>
        <v>2633.2625000000003</v>
      </c>
      <c r="G1407" s="386">
        <f t="shared" si="93"/>
        <v>1956.4943750000002</v>
      </c>
    </row>
    <row r="1408" spans="1:7" ht="14" hidden="1" x14ac:dyDescent="0.15">
      <c r="A1408" s="381">
        <v>73</v>
      </c>
      <c r="B1408" s="387"/>
      <c r="C1408" s="386">
        <f t="shared" si="94"/>
        <v>9112.82</v>
      </c>
      <c r="D1408" s="386">
        <f t="shared" si="94"/>
        <v>7403.04</v>
      </c>
      <c r="E1408" s="386">
        <f t="shared" si="86"/>
        <v>0</v>
      </c>
      <c r="F1408" s="386">
        <f t="shared" si="93"/>
        <v>2841.3068750000007</v>
      </c>
      <c r="G1408" s="386">
        <f t="shared" si="93"/>
        <v>2110.8450000000003</v>
      </c>
    </row>
    <row r="1409" spans="1:7" ht="14" hidden="1" x14ac:dyDescent="0.15">
      <c r="A1409" s="381">
        <v>74</v>
      </c>
      <c r="B1409" s="387"/>
      <c r="C1409" s="386">
        <f t="shared" si="94"/>
        <v>9777.44</v>
      </c>
      <c r="D1409" s="386">
        <f t="shared" si="94"/>
        <v>7967.4900000000007</v>
      </c>
      <c r="E1409" s="386">
        <f t="shared" si="86"/>
        <v>0</v>
      </c>
      <c r="F1409" s="386">
        <f t="shared" si="93"/>
        <v>3058.5018750000004</v>
      </c>
      <c r="G1409" s="386">
        <f t="shared" si="93"/>
        <v>2272.4556250000005</v>
      </c>
    </row>
    <row r="1410" spans="1:7" ht="14" hidden="1" x14ac:dyDescent="0.15">
      <c r="A1410" s="381">
        <v>75</v>
      </c>
      <c r="B1410" s="387"/>
      <c r="C1410" s="386">
        <f t="shared" si="94"/>
        <v>10466.970000000001</v>
      </c>
      <c r="D1410" s="386">
        <f t="shared" si="94"/>
        <v>8555.26</v>
      </c>
      <c r="E1410" s="386">
        <f t="shared" si="86"/>
        <v>0</v>
      </c>
      <c r="F1410" s="386">
        <f t="shared" si="93"/>
        <v>3284.7718750000008</v>
      </c>
      <c r="G1410" s="386">
        <f t="shared" si="93"/>
        <v>2440.5700000000006</v>
      </c>
    </row>
    <row r="1411" spans="1:7" ht="14" hidden="1" x14ac:dyDescent="0.15">
      <c r="A1411" s="381">
        <v>76</v>
      </c>
      <c r="B1411" s="387"/>
      <c r="C1411" s="386">
        <f t="shared" si="94"/>
        <v>10466.970000000001</v>
      </c>
      <c r="D1411" s="386">
        <f t="shared" si="94"/>
        <v>8555.26</v>
      </c>
      <c r="E1411" s="386">
        <f t="shared" si="86"/>
        <v>0</v>
      </c>
      <c r="F1411" s="386">
        <f t="shared" si="93"/>
        <v>3520.1168750000006</v>
      </c>
      <c r="G1411" s="386">
        <f t="shared" si="93"/>
        <v>2615.1881250000006</v>
      </c>
    </row>
    <row r="1412" spans="1:7" ht="14" hidden="1" x14ac:dyDescent="0.15">
      <c r="A1412" s="381">
        <v>77</v>
      </c>
      <c r="B1412" s="387"/>
      <c r="C1412" s="386">
        <f t="shared" si="94"/>
        <v>10466.970000000001</v>
      </c>
      <c r="D1412" s="386">
        <f t="shared" si="94"/>
        <v>8555.26</v>
      </c>
      <c r="E1412" s="386">
        <f t="shared" si="86"/>
        <v>0</v>
      </c>
      <c r="F1412" s="386">
        <f t="shared" si="93"/>
        <v>3520.1168750000006</v>
      </c>
      <c r="G1412" s="386">
        <f t="shared" si="93"/>
        <v>2615.1881250000006</v>
      </c>
    </row>
    <row r="1413" spans="1:7" ht="14" hidden="1" x14ac:dyDescent="0.15">
      <c r="A1413" s="381">
        <v>78</v>
      </c>
      <c r="B1413" s="387"/>
      <c r="C1413" s="386">
        <f t="shared" si="94"/>
        <v>10466.970000000001</v>
      </c>
      <c r="D1413" s="386">
        <f t="shared" si="94"/>
        <v>8555.26</v>
      </c>
      <c r="E1413" s="386">
        <f t="shared" si="86"/>
        <v>0</v>
      </c>
      <c r="F1413" s="386">
        <f t="shared" si="93"/>
        <v>3520.1168750000006</v>
      </c>
      <c r="G1413" s="386">
        <f t="shared" si="93"/>
        <v>2615.1881250000006</v>
      </c>
    </row>
    <row r="1414" spans="1:7" ht="14" hidden="1" x14ac:dyDescent="0.15">
      <c r="A1414" s="381">
        <v>79</v>
      </c>
      <c r="B1414" s="387"/>
      <c r="C1414" s="386">
        <f t="shared" si="94"/>
        <v>10466.970000000001</v>
      </c>
      <c r="D1414" s="386">
        <f t="shared" si="94"/>
        <v>8555.26</v>
      </c>
      <c r="E1414" s="386">
        <f t="shared" si="86"/>
        <v>0</v>
      </c>
      <c r="F1414" s="386">
        <f t="shared" si="93"/>
        <v>3520.1168750000006</v>
      </c>
      <c r="G1414" s="386">
        <f t="shared" si="93"/>
        <v>2615.1881250000006</v>
      </c>
    </row>
    <row r="1415" spans="1:7" ht="14" hidden="1" x14ac:dyDescent="0.15">
      <c r="A1415" s="381">
        <v>80</v>
      </c>
      <c r="B1415" s="387"/>
      <c r="C1415" s="386">
        <f t="shared" si="94"/>
        <v>10466.970000000001</v>
      </c>
      <c r="D1415" s="386">
        <f t="shared" si="94"/>
        <v>8555.26</v>
      </c>
      <c r="E1415" s="386">
        <f t="shared" si="86"/>
        <v>0</v>
      </c>
      <c r="F1415" s="386">
        <f t="shared" si="93"/>
        <v>3520.1168750000006</v>
      </c>
      <c r="G1415" s="386">
        <f t="shared" si="93"/>
        <v>2615.1881250000006</v>
      </c>
    </row>
    <row r="1416" spans="1:7" ht="14" hidden="1" x14ac:dyDescent="0.15">
      <c r="A1416" s="381">
        <v>81</v>
      </c>
      <c r="B1416" s="387"/>
      <c r="C1416" s="386">
        <f t="shared" si="94"/>
        <v>10466.970000000001</v>
      </c>
      <c r="D1416" s="386">
        <f t="shared" si="94"/>
        <v>8555.26</v>
      </c>
      <c r="E1416" s="386">
        <f t="shared" si="86"/>
        <v>0</v>
      </c>
      <c r="F1416" s="386">
        <f t="shared" si="93"/>
        <v>3520.1168750000006</v>
      </c>
      <c r="G1416" s="386">
        <f t="shared" si="93"/>
        <v>2615.1881250000006</v>
      </c>
    </row>
    <row r="1417" spans="1:7" ht="14" hidden="1" x14ac:dyDescent="0.15">
      <c r="A1417" s="381">
        <v>82</v>
      </c>
      <c r="B1417" s="387"/>
      <c r="C1417" s="386">
        <f t="shared" si="94"/>
        <v>10466.970000000001</v>
      </c>
      <c r="D1417" s="386">
        <f t="shared" si="94"/>
        <v>8555.26</v>
      </c>
      <c r="E1417" s="386">
        <f t="shared" ref="E1417:E1422" si="95">+E1268*$K$3</f>
        <v>0</v>
      </c>
      <c r="F1417" s="386">
        <f t="shared" ref="F1417:G1422" si="96">+F743*$K$3</f>
        <v>3520.1168750000006</v>
      </c>
      <c r="G1417" s="386">
        <f t="shared" si="96"/>
        <v>2615.1881250000006</v>
      </c>
    </row>
    <row r="1418" spans="1:7" ht="14" hidden="1" x14ac:dyDescent="0.15">
      <c r="A1418" s="381">
        <v>83</v>
      </c>
      <c r="B1418" s="387"/>
      <c r="C1418" s="386">
        <f t="shared" ref="C1418:D1422" si="97">+C1194*$K$4</f>
        <v>10466.970000000001</v>
      </c>
      <c r="D1418" s="386">
        <f t="shared" si="97"/>
        <v>8555.26</v>
      </c>
      <c r="E1418" s="386">
        <f t="shared" si="95"/>
        <v>0</v>
      </c>
      <c r="F1418" s="386">
        <f t="shared" si="96"/>
        <v>3520.1168750000006</v>
      </c>
      <c r="G1418" s="386">
        <f t="shared" si="96"/>
        <v>2615.1881250000006</v>
      </c>
    </row>
    <row r="1419" spans="1:7" ht="14" hidden="1" x14ac:dyDescent="0.15">
      <c r="A1419" s="381">
        <v>84</v>
      </c>
      <c r="B1419" s="387" t="s">
        <v>3</v>
      </c>
      <c r="C1419" s="386">
        <f t="shared" si="97"/>
        <v>10466.970000000001</v>
      </c>
      <c r="D1419" s="386">
        <f t="shared" si="97"/>
        <v>8555.26</v>
      </c>
      <c r="E1419" s="386">
        <f t="shared" si="95"/>
        <v>0</v>
      </c>
      <c r="F1419" s="386">
        <f t="shared" si="96"/>
        <v>3520.1168750000006</v>
      </c>
      <c r="G1419" s="386">
        <f t="shared" si="96"/>
        <v>2615.1881250000006</v>
      </c>
    </row>
    <row r="1420" spans="1:7" ht="14" hidden="1" x14ac:dyDescent="0.15">
      <c r="A1420" s="381">
        <v>1</v>
      </c>
      <c r="B1420" s="387" t="s">
        <v>4</v>
      </c>
      <c r="C1420" s="386">
        <f t="shared" si="97"/>
        <v>536.89</v>
      </c>
      <c r="D1420" s="386">
        <f t="shared" si="97"/>
        <v>421.88</v>
      </c>
      <c r="E1420" s="386">
        <f t="shared" si="95"/>
        <v>0</v>
      </c>
      <c r="F1420" s="386">
        <f t="shared" si="96"/>
        <v>3520.1168750000006</v>
      </c>
      <c r="G1420" s="386">
        <f t="shared" si="96"/>
        <v>2615.1881250000006</v>
      </c>
    </row>
    <row r="1421" spans="1:7" ht="14" hidden="1" x14ac:dyDescent="0.15">
      <c r="A1421" s="381">
        <v>2</v>
      </c>
      <c r="B1421" s="387" t="s">
        <v>1</v>
      </c>
      <c r="C1421" s="386">
        <f t="shared" si="97"/>
        <v>911.6</v>
      </c>
      <c r="D1421" s="386">
        <f t="shared" si="97"/>
        <v>714.97</v>
      </c>
      <c r="E1421" s="386">
        <f t="shared" si="95"/>
        <v>0</v>
      </c>
      <c r="F1421" s="386">
        <f t="shared" si="96"/>
        <v>186.79375000000002</v>
      </c>
      <c r="G1421" s="386">
        <f t="shared" si="96"/>
        <v>138.84750000000003</v>
      </c>
    </row>
    <row r="1422" spans="1:7" ht="14" hidden="1" x14ac:dyDescent="0.15">
      <c r="A1422" s="381">
        <v>3</v>
      </c>
      <c r="B1422" s="387" t="s">
        <v>5</v>
      </c>
      <c r="C1422" s="386">
        <f t="shared" si="97"/>
        <v>1286.8400000000001</v>
      </c>
      <c r="D1422" s="386">
        <f t="shared" si="97"/>
        <v>1009.6500000000001</v>
      </c>
      <c r="E1422" s="386">
        <f t="shared" si="95"/>
        <v>0</v>
      </c>
      <c r="F1422" s="386">
        <f t="shared" si="96"/>
        <v>317.17125000000004</v>
      </c>
      <c r="G1422" s="386">
        <f t="shared" si="96"/>
        <v>235.72312500000004</v>
      </c>
    </row>
    <row r="1423" spans="1:7" ht="14" hidden="1" thickBot="1" x14ac:dyDescent="0.2"/>
    <row r="1424" spans="1:7" ht="18" hidden="1" x14ac:dyDescent="0.2">
      <c r="A1424" s="516" t="s">
        <v>25</v>
      </c>
      <c r="B1424" s="517"/>
      <c r="C1424" s="517"/>
      <c r="D1424" s="517"/>
      <c r="E1424" s="517"/>
      <c r="F1424" s="517"/>
      <c r="G1424" s="518"/>
    </row>
    <row r="1425" spans="1:7" ht="18" hidden="1" x14ac:dyDescent="0.2">
      <c r="A1425" s="519" t="s">
        <v>11</v>
      </c>
      <c r="B1425" s="520"/>
      <c r="C1425" s="520"/>
      <c r="D1425" s="520"/>
      <c r="E1425" s="520"/>
      <c r="F1425" s="520"/>
      <c r="G1425" s="521"/>
    </row>
    <row r="1426" spans="1:7" hidden="1" x14ac:dyDescent="0.15">
      <c r="A1426" s="522" t="s">
        <v>0</v>
      </c>
      <c r="B1426" s="523"/>
      <c r="C1426" s="523"/>
      <c r="D1426" s="523"/>
      <c r="E1426" s="523"/>
      <c r="F1426" s="523"/>
      <c r="G1426" s="524"/>
    </row>
    <row r="1427" spans="1:7" hidden="1" x14ac:dyDescent="0.15">
      <c r="A1427" s="381" t="s">
        <v>2</v>
      </c>
      <c r="B1427" s="382" t="s">
        <v>2</v>
      </c>
      <c r="C1427" s="368">
        <v>0</v>
      </c>
      <c r="D1427" s="368">
        <v>1000</v>
      </c>
      <c r="E1427" s="368">
        <v>2000</v>
      </c>
      <c r="F1427" s="384"/>
      <c r="G1427" s="385"/>
    </row>
    <row r="1428" spans="1:7" ht="14" hidden="1" x14ac:dyDescent="0.15">
      <c r="A1428" s="381">
        <v>18</v>
      </c>
      <c r="B1428" s="382"/>
      <c r="C1428" s="386">
        <f>+C905*$K$4</f>
        <v>11905.390000000001</v>
      </c>
      <c r="D1428" s="386">
        <f>+D905*$K$4</f>
        <v>7682.35</v>
      </c>
      <c r="E1428" s="386">
        <f>+E905*$K$4</f>
        <v>0</v>
      </c>
      <c r="F1428" s="386">
        <f t="shared" ref="F1428:G1443" si="98">+F754*$K$3</f>
        <v>0</v>
      </c>
      <c r="G1428" s="386">
        <f t="shared" si="98"/>
        <v>0</v>
      </c>
    </row>
    <row r="1429" spans="1:7" ht="14" hidden="1" x14ac:dyDescent="0.15">
      <c r="A1429" s="381">
        <v>19</v>
      </c>
      <c r="B1429" s="382"/>
      <c r="C1429" s="386">
        <f t="shared" ref="C1429:E1444" si="99">+C906*$K$4</f>
        <v>11905.390000000001</v>
      </c>
      <c r="D1429" s="386">
        <f t="shared" si="99"/>
        <v>7682.35</v>
      </c>
      <c r="E1429" s="386">
        <f t="shared" si="99"/>
        <v>0</v>
      </c>
      <c r="F1429" s="386">
        <f t="shared" si="98"/>
        <v>219.46375000000003</v>
      </c>
      <c r="G1429" s="386">
        <f t="shared" si="98"/>
        <v>172.12250000000003</v>
      </c>
    </row>
    <row r="1430" spans="1:7" ht="14" hidden="1" x14ac:dyDescent="0.15">
      <c r="A1430" s="381">
        <v>20</v>
      </c>
      <c r="B1430" s="382"/>
      <c r="C1430" s="386">
        <f t="shared" si="99"/>
        <v>11905.390000000001</v>
      </c>
      <c r="D1430" s="386">
        <f t="shared" si="99"/>
        <v>7682.35</v>
      </c>
      <c r="E1430" s="386">
        <f t="shared" si="99"/>
        <v>0</v>
      </c>
      <c r="F1430" s="386">
        <f t="shared" si="98"/>
        <v>219.46375000000003</v>
      </c>
      <c r="G1430" s="386">
        <f t="shared" si="98"/>
        <v>172.12250000000003</v>
      </c>
    </row>
    <row r="1431" spans="1:7" ht="14" hidden="1" x14ac:dyDescent="0.15">
      <c r="A1431" s="381">
        <v>21</v>
      </c>
      <c r="B1431" s="382"/>
      <c r="C1431" s="386">
        <f t="shared" si="99"/>
        <v>11905.390000000001</v>
      </c>
      <c r="D1431" s="386">
        <f t="shared" si="99"/>
        <v>7682.35</v>
      </c>
      <c r="E1431" s="386">
        <f t="shared" si="99"/>
        <v>0</v>
      </c>
      <c r="F1431" s="386">
        <f t="shared" si="98"/>
        <v>219.46375000000003</v>
      </c>
      <c r="G1431" s="386">
        <f t="shared" si="98"/>
        <v>172.12250000000003</v>
      </c>
    </row>
    <row r="1432" spans="1:7" ht="14" hidden="1" x14ac:dyDescent="0.15">
      <c r="A1432" s="381">
        <v>22</v>
      </c>
      <c r="B1432" s="382"/>
      <c r="C1432" s="386">
        <f t="shared" si="99"/>
        <v>11905.390000000001</v>
      </c>
      <c r="D1432" s="386">
        <f t="shared" si="99"/>
        <v>7682.35</v>
      </c>
      <c r="E1432" s="386">
        <f t="shared" si="99"/>
        <v>0</v>
      </c>
      <c r="F1432" s="386">
        <f t="shared" si="98"/>
        <v>219.46375000000003</v>
      </c>
      <c r="G1432" s="386">
        <f t="shared" si="98"/>
        <v>172.12250000000003</v>
      </c>
    </row>
    <row r="1433" spans="1:7" ht="14" hidden="1" x14ac:dyDescent="0.15">
      <c r="A1433" s="381">
        <v>23</v>
      </c>
      <c r="B1433" s="382"/>
      <c r="C1433" s="386">
        <f t="shared" si="99"/>
        <v>11905.390000000001</v>
      </c>
      <c r="D1433" s="386">
        <f t="shared" si="99"/>
        <v>7682.35</v>
      </c>
      <c r="E1433" s="386">
        <f t="shared" si="99"/>
        <v>0</v>
      </c>
      <c r="F1433" s="386">
        <f t="shared" si="98"/>
        <v>219.46375000000003</v>
      </c>
      <c r="G1433" s="386">
        <f t="shared" si="98"/>
        <v>172.12250000000003</v>
      </c>
    </row>
    <row r="1434" spans="1:7" ht="14" hidden="1" x14ac:dyDescent="0.15">
      <c r="A1434" s="381">
        <v>24</v>
      </c>
      <c r="B1434" s="382"/>
      <c r="C1434" s="386">
        <f t="shared" si="99"/>
        <v>11905.390000000001</v>
      </c>
      <c r="D1434" s="386">
        <f t="shared" si="99"/>
        <v>7682.35</v>
      </c>
      <c r="E1434" s="386">
        <f t="shared" si="99"/>
        <v>0</v>
      </c>
      <c r="F1434" s="386">
        <f t="shared" si="98"/>
        <v>219.46375000000003</v>
      </c>
      <c r="G1434" s="386">
        <f t="shared" si="98"/>
        <v>172.12250000000003</v>
      </c>
    </row>
    <row r="1435" spans="1:7" ht="14" hidden="1" x14ac:dyDescent="0.15">
      <c r="A1435" s="381">
        <v>25</v>
      </c>
      <c r="B1435" s="382"/>
      <c r="C1435" s="386">
        <f t="shared" si="99"/>
        <v>12765.58</v>
      </c>
      <c r="D1435" s="386">
        <f t="shared" si="99"/>
        <v>8236.73</v>
      </c>
      <c r="E1435" s="386">
        <f t="shared" si="99"/>
        <v>0</v>
      </c>
      <c r="F1435" s="386">
        <f t="shared" si="98"/>
        <v>219.46375000000003</v>
      </c>
      <c r="G1435" s="386">
        <f t="shared" si="98"/>
        <v>172.12250000000003</v>
      </c>
    </row>
    <row r="1436" spans="1:7" ht="14" hidden="1" x14ac:dyDescent="0.15">
      <c r="A1436" s="381">
        <v>26</v>
      </c>
      <c r="B1436" s="382"/>
      <c r="C1436" s="386">
        <f t="shared" si="99"/>
        <v>12765.58</v>
      </c>
      <c r="D1436" s="386">
        <f t="shared" si="99"/>
        <v>8236.73</v>
      </c>
      <c r="E1436" s="386">
        <f t="shared" si="99"/>
        <v>0</v>
      </c>
      <c r="F1436" s="386">
        <f t="shared" si="98"/>
        <v>231.94187500000004</v>
      </c>
      <c r="G1436" s="386">
        <f t="shared" si="98"/>
        <v>181.95375000000004</v>
      </c>
    </row>
    <row r="1437" spans="1:7" ht="14" hidden="1" x14ac:dyDescent="0.15">
      <c r="A1437" s="381">
        <v>27</v>
      </c>
      <c r="B1437" s="382"/>
      <c r="C1437" s="386">
        <f t="shared" si="99"/>
        <v>12765.58</v>
      </c>
      <c r="D1437" s="386">
        <f t="shared" si="99"/>
        <v>8236.73</v>
      </c>
      <c r="E1437" s="386">
        <f t="shared" si="99"/>
        <v>0</v>
      </c>
      <c r="F1437" s="386">
        <f t="shared" si="98"/>
        <v>231.94187500000004</v>
      </c>
      <c r="G1437" s="386">
        <f t="shared" si="98"/>
        <v>181.95375000000004</v>
      </c>
    </row>
    <row r="1438" spans="1:7" ht="14" hidden="1" x14ac:dyDescent="0.15">
      <c r="A1438" s="381">
        <v>28</v>
      </c>
      <c r="B1438" s="382"/>
      <c r="C1438" s="386">
        <f t="shared" si="99"/>
        <v>12765.58</v>
      </c>
      <c r="D1438" s="386">
        <f t="shared" si="99"/>
        <v>8236.73</v>
      </c>
      <c r="E1438" s="386">
        <f t="shared" si="99"/>
        <v>0</v>
      </c>
      <c r="F1438" s="386">
        <f t="shared" si="98"/>
        <v>231.94187500000004</v>
      </c>
      <c r="G1438" s="386">
        <f t="shared" si="98"/>
        <v>181.95375000000004</v>
      </c>
    </row>
    <row r="1439" spans="1:7" ht="14" hidden="1" x14ac:dyDescent="0.15">
      <c r="A1439" s="381">
        <v>29</v>
      </c>
      <c r="B1439" s="382"/>
      <c r="C1439" s="386">
        <f t="shared" si="99"/>
        <v>12765.58</v>
      </c>
      <c r="D1439" s="386">
        <f t="shared" si="99"/>
        <v>8236.73</v>
      </c>
      <c r="E1439" s="386">
        <f t="shared" si="99"/>
        <v>0</v>
      </c>
      <c r="F1439" s="386">
        <f t="shared" si="98"/>
        <v>231.94187500000004</v>
      </c>
      <c r="G1439" s="386">
        <f t="shared" si="98"/>
        <v>181.95375000000004</v>
      </c>
    </row>
    <row r="1440" spans="1:7" ht="14" hidden="1" x14ac:dyDescent="0.15">
      <c r="A1440" s="381">
        <v>30</v>
      </c>
      <c r="B1440" s="382"/>
      <c r="C1440" s="386">
        <f t="shared" si="99"/>
        <v>14250.11</v>
      </c>
      <c r="D1440" s="386">
        <f t="shared" si="99"/>
        <v>9192.32</v>
      </c>
      <c r="E1440" s="386">
        <f t="shared" si="99"/>
        <v>0</v>
      </c>
      <c r="F1440" s="386">
        <f t="shared" si="98"/>
        <v>231.94187500000004</v>
      </c>
      <c r="G1440" s="386">
        <f t="shared" si="98"/>
        <v>181.95375000000004</v>
      </c>
    </row>
    <row r="1441" spans="1:7" ht="14" hidden="1" x14ac:dyDescent="0.15">
      <c r="A1441" s="381">
        <v>31</v>
      </c>
      <c r="B1441" s="382"/>
      <c r="C1441" s="386">
        <f t="shared" si="99"/>
        <v>14250.11</v>
      </c>
      <c r="D1441" s="386">
        <f t="shared" si="99"/>
        <v>9192.32</v>
      </c>
      <c r="E1441" s="386">
        <f t="shared" si="99"/>
        <v>0</v>
      </c>
      <c r="F1441" s="386">
        <f t="shared" si="98"/>
        <v>254.55375000000004</v>
      </c>
      <c r="G1441" s="386">
        <f t="shared" si="98"/>
        <v>199.65000000000003</v>
      </c>
    </row>
    <row r="1442" spans="1:7" ht="14" hidden="1" x14ac:dyDescent="0.15">
      <c r="A1442" s="381">
        <v>32</v>
      </c>
      <c r="B1442" s="382"/>
      <c r="C1442" s="386">
        <f t="shared" si="99"/>
        <v>14250.11</v>
      </c>
      <c r="D1442" s="386">
        <f t="shared" si="99"/>
        <v>9192.32</v>
      </c>
      <c r="E1442" s="386">
        <f t="shared" si="99"/>
        <v>0</v>
      </c>
      <c r="F1442" s="386">
        <f t="shared" si="98"/>
        <v>254.55375000000004</v>
      </c>
      <c r="G1442" s="386">
        <f t="shared" si="98"/>
        <v>199.65000000000003</v>
      </c>
    </row>
    <row r="1443" spans="1:7" ht="14" hidden="1" x14ac:dyDescent="0.15">
      <c r="A1443" s="381">
        <v>33</v>
      </c>
      <c r="B1443" s="382"/>
      <c r="C1443" s="386">
        <f t="shared" si="99"/>
        <v>14250.11</v>
      </c>
      <c r="D1443" s="386">
        <f t="shared" si="99"/>
        <v>9192.32</v>
      </c>
      <c r="E1443" s="386">
        <f t="shared" si="99"/>
        <v>0</v>
      </c>
      <c r="F1443" s="386">
        <f t="shared" si="98"/>
        <v>254.55375000000004</v>
      </c>
      <c r="G1443" s="386">
        <f t="shared" si="98"/>
        <v>199.65000000000003</v>
      </c>
    </row>
    <row r="1444" spans="1:7" ht="14" hidden="1" x14ac:dyDescent="0.15">
      <c r="A1444" s="381">
        <v>34</v>
      </c>
      <c r="B1444" s="382"/>
      <c r="C1444" s="386">
        <f t="shared" si="99"/>
        <v>14250.11</v>
      </c>
      <c r="D1444" s="386">
        <f t="shared" si="99"/>
        <v>9192.32</v>
      </c>
      <c r="E1444" s="386">
        <f t="shared" si="99"/>
        <v>0</v>
      </c>
      <c r="F1444" s="386">
        <f t="shared" ref="F1444:G1459" si="100">+F770*$K$3</f>
        <v>254.55375000000004</v>
      </c>
      <c r="G1444" s="386">
        <f t="shared" si="100"/>
        <v>199.65000000000003</v>
      </c>
    </row>
    <row r="1445" spans="1:7" ht="14" hidden="1" x14ac:dyDescent="0.15">
      <c r="A1445" s="381">
        <v>35</v>
      </c>
      <c r="B1445" s="382"/>
      <c r="C1445" s="386">
        <f t="shared" ref="C1445:E1460" si="101">+C922*$K$4</f>
        <v>15939.75</v>
      </c>
      <c r="D1445" s="386">
        <f t="shared" si="101"/>
        <v>10285.18</v>
      </c>
      <c r="E1445" s="386">
        <f t="shared" si="101"/>
        <v>0</v>
      </c>
      <c r="F1445" s="386">
        <f t="shared" si="100"/>
        <v>254.55375000000004</v>
      </c>
      <c r="G1445" s="386">
        <f t="shared" si="100"/>
        <v>199.65000000000003</v>
      </c>
    </row>
    <row r="1446" spans="1:7" ht="14" hidden="1" x14ac:dyDescent="0.15">
      <c r="A1446" s="381">
        <v>36</v>
      </c>
      <c r="B1446" s="382"/>
      <c r="C1446" s="386">
        <f t="shared" si="101"/>
        <v>15939.75</v>
      </c>
      <c r="D1446" s="386">
        <f t="shared" si="101"/>
        <v>10285.18</v>
      </c>
      <c r="E1446" s="386">
        <f t="shared" si="101"/>
        <v>0</v>
      </c>
      <c r="F1446" s="386">
        <f t="shared" si="100"/>
        <v>281.40062500000005</v>
      </c>
      <c r="G1446" s="386">
        <f t="shared" si="100"/>
        <v>220.74937500000001</v>
      </c>
    </row>
    <row r="1447" spans="1:7" ht="14" hidden="1" x14ac:dyDescent="0.15">
      <c r="A1447" s="381">
        <v>37</v>
      </c>
      <c r="B1447" s="382"/>
      <c r="C1447" s="386">
        <f t="shared" si="101"/>
        <v>15939.75</v>
      </c>
      <c r="D1447" s="386">
        <f t="shared" si="101"/>
        <v>10285.18</v>
      </c>
      <c r="E1447" s="386">
        <f t="shared" si="101"/>
        <v>0</v>
      </c>
      <c r="F1447" s="386">
        <f t="shared" si="100"/>
        <v>281.40062500000005</v>
      </c>
      <c r="G1447" s="386">
        <f t="shared" si="100"/>
        <v>220.74937500000001</v>
      </c>
    </row>
    <row r="1448" spans="1:7" ht="14" hidden="1" x14ac:dyDescent="0.15">
      <c r="A1448" s="381">
        <v>38</v>
      </c>
      <c r="B1448" s="382"/>
      <c r="C1448" s="386">
        <f t="shared" si="101"/>
        <v>15939.75</v>
      </c>
      <c r="D1448" s="386">
        <f t="shared" si="101"/>
        <v>10285.18</v>
      </c>
      <c r="E1448" s="386">
        <f t="shared" si="101"/>
        <v>0</v>
      </c>
      <c r="F1448" s="386">
        <f t="shared" si="100"/>
        <v>281.40062500000005</v>
      </c>
      <c r="G1448" s="386">
        <f t="shared" si="100"/>
        <v>220.74937500000001</v>
      </c>
    </row>
    <row r="1449" spans="1:7" ht="14" hidden="1" x14ac:dyDescent="0.15">
      <c r="A1449" s="381">
        <v>39</v>
      </c>
      <c r="B1449" s="382"/>
      <c r="C1449" s="386">
        <f t="shared" si="101"/>
        <v>15939.75</v>
      </c>
      <c r="D1449" s="386">
        <f t="shared" si="101"/>
        <v>10285.18</v>
      </c>
      <c r="E1449" s="386">
        <f t="shared" si="101"/>
        <v>0</v>
      </c>
      <c r="F1449" s="386">
        <f t="shared" si="100"/>
        <v>281.40062500000005</v>
      </c>
      <c r="G1449" s="386">
        <f t="shared" si="100"/>
        <v>220.74937500000001</v>
      </c>
    </row>
    <row r="1450" spans="1:7" ht="14" hidden="1" x14ac:dyDescent="0.15">
      <c r="A1450" s="381">
        <v>40</v>
      </c>
      <c r="B1450" s="382"/>
      <c r="C1450" s="386">
        <f t="shared" si="101"/>
        <v>17870.010000000002</v>
      </c>
      <c r="D1450" s="386">
        <f t="shared" si="101"/>
        <v>11529.09</v>
      </c>
      <c r="E1450" s="386">
        <f t="shared" si="101"/>
        <v>0</v>
      </c>
      <c r="F1450" s="386">
        <f t="shared" si="100"/>
        <v>281.40062500000005</v>
      </c>
      <c r="G1450" s="386">
        <f t="shared" si="100"/>
        <v>220.74937500000001</v>
      </c>
    </row>
    <row r="1451" spans="1:7" ht="14" hidden="1" x14ac:dyDescent="0.15">
      <c r="A1451" s="381">
        <v>41</v>
      </c>
      <c r="B1451" s="382"/>
      <c r="C1451" s="386">
        <f t="shared" si="101"/>
        <v>17870.010000000002</v>
      </c>
      <c r="D1451" s="386">
        <f t="shared" si="101"/>
        <v>11529.09</v>
      </c>
      <c r="E1451" s="386">
        <f t="shared" si="101"/>
        <v>0</v>
      </c>
      <c r="F1451" s="386">
        <f t="shared" si="100"/>
        <v>312.70937500000002</v>
      </c>
      <c r="G1451" s="386">
        <f t="shared" si="100"/>
        <v>245.32750000000001</v>
      </c>
    </row>
    <row r="1452" spans="1:7" ht="14" hidden="1" x14ac:dyDescent="0.15">
      <c r="A1452" s="381">
        <v>42</v>
      </c>
      <c r="B1452" s="382"/>
      <c r="C1452" s="386">
        <f t="shared" si="101"/>
        <v>17870.010000000002</v>
      </c>
      <c r="D1452" s="386">
        <f t="shared" si="101"/>
        <v>11529.09</v>
      </c>
      <c r="E1452" s="386">
        <f t="shared" si="101"/>
        <v>0</v>
      </c>
      <c r="F1452" s="386">
        <f t="shared" si="100"/>
        <v>312.70937500000002</v>
      </c>
      <c r="G1452" s="386">
        <f t="shared" si="100"/>
        <v>245.32750000000001</v>
      </c>
    </row>
    <row r="1453" spans="1:7" ht="14" hidden="1" x14ac:dyDescent="0.15">
      <c r="A1453" s="381">
        <v>43</v>
      </c>
      <c r="B1453" s="382"/>
      <c r="C1453" s="386">
        <f t="shared" si="101"/>
        <v>17870.010000000002</v>
      </c>
      <c r="D1453" s="386">
        <f t="shared" si="101"/>
        <v>11529.09</v>
      </c>
      <c r="E1453" s="386">
        <f t="shared" si="101"/>
        <v>0</v>
      </c>
      <c r="F1453" s="386">
        <f t="shared" si="100"/>
        <v>312.70937500000002</v>
      </c>
      <c r="G1453" s="386">
        <f t="shared" si="100"/>
        <v>245.32750000000001</v>
      </c>
    </row>
    <row r="1454" spans="1:7" ht="14" hidden="1" x14ac:dyDescent="0.15">
      <c r="A1454" s="381">
        <v>44</v>
      </c>
      <c r="B1454" s="382"/>
      <c r="C1454" s="386">
        <f t="shared" si="101"/>
        <v>17870.010000000002</v>
      </c>
      <c r="D1454" s="386">
        <f t="shared" si="101"/>
        <v>11529.09</v>
      </c>
      <c r="E1454" s="386">
        <f t="shared" si="101"/>
        <v>0</v>
      </c>
      <c r="F1454" s="386">
        <f t="shared" si="100"/>
        <v>312.70937500000002</v>
      </c>
      <c r="G1454" s="386">
        <f t="shared" si="100"/>
        <v>245.32750000000001</v>
      </c>
    </row>
    <row r="1455" spans="1:7" ht="14" hidden="1" x14ac:dyDescent="0.15">
      <c r="A1455" s="381">
        <v>45</v>
      </c>
      <c r="B1455" s="382"/>
      <c r="C1455" s="386">
        <f t="shared" si="101"/>
        <v>20001.670000000002</v>
      </c>
      <c r="D1455" s="386">
        <f t="shared" si="101"/>
        <v>12904.970000000001</v>
      </c>
      <c r="E1455" s="386">
        <f t="shared" si="101"/>
        <v>0</v>
      </c>
      <c r="F1455" s="386">
        <f t="shared" si="100"/>
        <v>312.70937500000002</v>
      </c>
      <c r="G1455" s="386">
        <f t="shared" si="100"/>
        <v>245.32750000000001</v>
      </c>
    </row>
    <row r="1456" spans="1:7" ht="14" hidden="1" x14ac:dyDescent="0.15">
      <c r="A1456" s="381">
        <v>46</v>
      </c>
      <c r="B1456" s="382"/>
      <c r="C1456" s="386">
        <f t="shared" si="101"/>
        <v>20001.670000000002</v>
      </c>
      <c r="D1456" s="386">
        <f t="shared" si="101"/>
        <v>12904.970000000001</v>
      </c>
      <c r="E1456" s="386">
        <f t="shared" si="101"/>
        <v>0</v>
      </c>
      <c r="F1456" s="386">
        <f t="shared" si="100"/>
        <v>348.02625000000006</v>
      </c>
      <c r="G1456" s="386">
        <f t="shared" si="100"/>
        <v>273.00625000000008</v>
      </c>
    </row>
    <row r="1457" spans="1:7" ht="14" hidden="1" x14ac:dyDescent="0.15">
      <c r="A1457" s="381">
        <v>47</v>
      </c>
      <c r="B1457" s="382"/>
      <c r="C1457" s="386">
        <f t="shared" si="101"/>
        <v>20001.670000000002</v>
      </c>
      <c r="D1457" s="386">
        <f t="shared" si="101"/>
        <v>12904.970000000001</v>
      </c>
      <c r="E1457" s="386">
        <f t="shared" si="101"/>
        <v>0</v>
      </c>
      <c r="F1457" s="386">
        <f t="shared" si="100"/>
        <v>348.02625000000006</v>
      </c>
      <c r="G1457" s="386">
        <f t="shared" si="100"/>
        <v>273.00625000000008</v>
      </c>
    </row>
    <row r="1458" spans="1:7" ht="14" hidden="1" x14ac:dyDescent="0.15">
      <c r="A1458" s="381">
        <v>48</v>
      </c>
      <c r="B1458" s="382"/>
      <c r="C1458" s="386">
        <f t="shared" si="101"/>
        <v>20001.670000000002</v>
      </c>
      <c r="D1458" s="386">
        <f t="shared" si="101"/>
        <v>12904.970000000001</v>
      </c>
      <c r="E1458" s="386">
        <f t="shared" si="101"/>
        <v>0</v>
      </c>
      <c r="F1458" s="386">
        <f t="shared" si="100"/>
        <v>348.02625000000006</v>
      </c>
      <c r="G1458" s="386">
        <f t="shared" si="100"/>
        <v>273.00625000000008</v>
      </c>
    </row>
    <row r="1459" spans="1:7" ht="14" hidden="1" x14ac:dyDescent="0.15">
      <c r="A1459" s="381">
        <v>49</v>
      </c>
      <c r="B1459" s="382"/>
      <c r="C1459" s="386">
        <f t="shared" si="101"/>
        <v>20001.670000000002</v>
      </c>
      <c r="D1459" s="386">
        <f t="shared" si="101"/>
        <v>12904.970000000001</v>
      </c>
      <c r="E1459" s="386">
        <f t="shared" si="101"/>
        <v>0</v>
      </c>
      <c r="F1459" s="386">
        <f t="shared" si="100"/>
        <v>348.02625000000006</v>
      </c>
      <c r="G1459" s="386">
        <f t="shared" si="100"/>
        <v>273.00625000000008</v>
      </c>
    </row>
    <row r="1460" spans="1:7" ht="14" hidden="1" x14ac:dyDescent="0.15">
      <c r="A1460" s="381">
        <v>50</v>
      </c>
      <c r="B1460" s="382"/>
      <c r="C1460" s="386">
        <f t="shared" si="101"/>
        <v>22385.61</v>
      </c>
      <c r="D1460" s="386">
        <f t="shared" si="101"/>
        <v>14441.970000000001</v>
      </c>
      <c r="E1460" s="386">
        <f t="shared" si="101"/>
        <v>0</v>
      </c>
      <c r="F1460" s="386">
        <f t="shared" ref="F1460:G1475" si="102">+F786*$K$3</f>
        <v>348.02625000000006</v>
      </c>
      <c r="G1460" s="386">
        <f t="shared" si="102"/>
        <v>273.00625000000008</v>
      </c>
    </row>
    <row r="1461" spans="1:7" ht="14" hidden="1" x14ac:dyDescent="0.15">
      <c r="A1461" s="381">
        <v>51</v>
      </c>
      <c r="B1461" s="382"/>
      <c r="C1461" s="386">
        <f t="shared" ref="C1461:E1476" si="103">+C938*$K$4</f>
        <v>22385.61</v>
      </c>
      <c r="D1461" s="386">
        <f t="shared" si="103"/>
        <v>14441.970000000001</v>
      </c>
      <c r="E1461" s="386">
        <f t="shared" si="103"/>
        <v>0</v>
      </c>
      <c r="F1461" s="386">
        <f t="shared" si="102"/>
        <v>388.25875000000008</v>
      </c>
      <c r="G1461" s="386">
        <f t="shared" si="102"/>
        <v>304.61750000000006</v>
      </c>
    </row>
    <row r="1462" spans="1:7" ht="14" hidden="1" x14ac:dyDescent="0.15">
      <c r="A1462" s="381">
        <v>52</v>
      </c>
      <c r="B1462" s="382"/>
      <c r="C1462" s="386">
        <f t="shared" si="103"/>
        <v>22385.61</v>
      </c>
      <c r="D1462" s="386">
        <f t="shared" si="103"/>
        <v>14441.970000000001</v>
      </c>
      <c r="E1462" s="386">
        <f t="shared" si="103"/>
        <v>0</v>
      </c>
      <c r="F1462" s="386">
        <f t="shared" si="102"/>
        <v>388.25875000000008</v>
      </c>
      <c r="G1462" s="386">
        <f t="shared" si="102"/>
        <v>304.61750000000006</v>
      </c>
    </row>
    <row r="1463" spans="1:7" ht="14" hidden="1" x14ac:dyDescent="0.15">
      <c r="A1463" s="381">
        <v>53</v>
      </c>
      <c r="B1463" s="382"/>
      <c r="C1463" s="386">
        <f t="shared" si="103"/>
        <v>22385.61</v>
      </c>
      <c r="D1463" s="386">
        <f t="shared" si="103"/>
        <v>14441.970000000001</v>
      </c>
      <c r="E1463" s="386">
        <f t="shared" si="103"/>
        <v>0</v>
      </c>
      <c r="F1463" s="386">
        <f t="shared" si="102"/>
        <v>388.25875000000008</v>
      </c>
      <c r="G1463" s="386">
        <f t="shared" si="102"/>
        <v>304.61750000000006</v>
      </c>
    </row>
    <row r="1464" spans="1:7" ht="14" hidden="1" x14ac:dyDescent="0.15">
      <c r="A1464" s="381">
        <v>54</v>
      </c>
      <c r="B1464" s="387"/>
      <c r="C1464" s="386">
        <f t="shared" si="103"/>
        <v>22385.61</v>
      </c>
      <c r="D1464" s="386">
        <f t="shared" si="103"/>
        <v>14441.970000000001</v>
      </c>
      <c r="E1464" s="386">
        <f t="shared" si="103"/>
        <v>0</v>
      </c>
      <c r="F1464" s="386">
        <f t="shared" si="102"/>
        <v>388.25875000000008</v>
      </c>
      <c r="G1464" s="386">
        <f t="shared" si="102"/>
        <v>304.61750000000006</v>
      </c>
    </row>
    <row r="1465" spans="1:7" ht="14" hidden="1" x14ac:dyDescent="0.15">
      <c r="A1465" s="381">
        <v>55</v>
      </c>
      <c r="B1465" s="387"/>
      <c r="C1465" s="386">
        <f t="shared" si="103"/>
        <v>25002.75</v>
      </c>
      <c r="D1465" s="386">
        <f t="shared" si="103"/>
        <v>16132.140000000001</v>
      </c>
      <c r="E1465" s="386">
        <f t="shared" si="103"/>
        <v>0</v>
      </c>
      <c r="F1465" s="386">
        <f t="shared" si="102"/>
        <v>388.25875000000008</v>
      </c>
      <c r="G1465" s="386">
        <f t="shared" si="102"/>
        <v>304.61750000000006</v>
      </c>
    </row>
    <row r="1466" spans="1:7" ht="14" hidden="1" x14ac:dyDescent="0.15">
      <c r="A1466" s="381">
        <v>56</v>
      </c>
      <c r="B1466" s="387"/>
      <c r="C1466" s="386">
        <f t="shared" si="103"/>
        <v>25002.75</v>
      </c>
      <c r="D1466" s="386">
        <f t="shared" si="103"/>
        <v>16132.140000000001</v>
      </c>
      <c r="E1466" s="386">
        <f t="shared" si="103"/>
        <v>0</v>
      </c>
      <c r="F1466" s="386">
        <f t="shared" si="102"/>
        <v>432.80187500000005</v>
      </c>
      <c r="G1466" s="386">
        <f t="shared" si="102"/>
        <v>339.63187500000004</v>
      </c>
    </row>
    <row r="1467" spans="1:7" ht="14" hidden="1" x14ac:dyDescent="0.15">
      <c r="A1467" s="381">
        <v>57</v>
      </c>
      <c r="B1467" s="387"/>
      <c r="C1467" s="386">
        <f t="shared" si="103"/>
        <v>25002.75</v>
      </c>
      <c r="D1467" s="386">
        <f t="shared" si="103"/>
        <v>16132.140000000001</v>
      </c>
      <c r="E1467" s="386">
        <f t="shared" si="103"/>
        <v>0</v>
      </c>
      <c r="F1467" s="386">
        <f t="shared" si="102"/>
        <v>432.80187500000005</v>
      </c>
      <c r="G1467" s="386">
        <f t="shared" si="102"/>
        <v>339.63187500000004</v>
      </c>
    </row>
    <row r="1468" spans="1:7" ht="14" hidden="1" x14ac:dyDescent="0.15">
      <c r="A1468" s="381">
        <v>58</v>
      </c>
      <c r="B1468" s="387"/>
      <c r="C1468" s="386">
        <f t="shared" si="103"/>
        <v>25002.75</v>
      </c>
      <c r="D1468" s="386">
        <f t="shared" si="103"/>
        <v>16132.140000000001</v>
      </c>
      <c r="E1468" s="386">
        <f t="shared" si="103"/>
        <v>0</v>
      </c>
      <c r="F1468" s="386">
        <f t="shared" si="102"/>
        <v>432.80187500000005</v>
      </c>
      <c r="G1468" s="386">
        <f t="shared" si="102"/>
        <v>339.63187500000004</v>
      </c>
    </row>
    <row r="1469" spans="1:7" ht="14" hidden="1" x14ac:dyDescent="0.15">
      <c r="A1469" s="381">
        <v>59</v>
      </c>
      <c r="B1469" s="387"/>
      <c r="C1469" s="386">
        <f t="shared" si="103"/>
        <v>25002.75</v>
      </c>
      <c r="D1469" s="386">
        <f t="shared" si="103"/>
        <v>16132.140000000001</v>
      </c>
      <c r="E1469" s="386">
        <f t="shared" si="103"/>
        <v>0</v>
      </c>
      <c r="F1469" s="386">
        <f t="shared" si="102"/>
        <v>432.80187500000005</v>
      </c>
      <c r="G1469" s="386">
        <f t="shared" si="102"/>
        <v>339.63187500000004</v>
      </c>
    </row>
    <row r="1470" spans="1:7" ht="14" hidden="1" x14ac:dyDescent="0.15">
      <c r="A1470" s="381">
        <v>60</v>
      </c>
      <c r="B1470" s="387"/>
      <c r="C1470" s="386">
        <f t="shared" si="103"/>
        <v>26738.5</v>
      </c>
      <c r="D1470" s="386">
        <f t="shared" si="103"/>
        <v>17251.5</v>
      </c>
      <c r="E1470" s="386">
        <f t="shared" si="103"/>
        <v>0</v>
      </c>
      <c r="F1470" s="386">
        <f t="shared" si="102"/>
        <v>432.80187500000005</v>
      </c>
      <c r="G1470" s="386">
        <f t="shared" si="102"/>
        <v>339.63187500000004</v>
      </c>
    </row>
    <row r="1471" spans="1:7" ht="14" hidden="1" x14ac:dyDescent="0.15">
      <c r="A1471" s="381">
        <v>61</v>
      </c>
      <c r="B1471" s="387"/>
      <c r="C1471" s="386">
        <f t="shared" si="103"/>
        <v>29754.2</v>
      </c>
      <c r="D1471" s="386">
        <f t="shared" si="103"/>
        <v>19197.66</v>
      </c>
      <c r="E1471" s="386">
        <f t="shared" si="103"/>
        <v>0</v>
      </c>
      <c r="F1471" s="386">
        <f t="shared" si="102"/>
        <v>462.8250000000001</v>
      </c>
      <c r="G1471" s="386">
        <f t="shared" si="102"/>
        <v>363.07562500000006</v>
      </c>
    </row>
    <row r="1472" spans="1:7" ht="14" hidden="1" x14ac:dyDescent="0.15">
      <c r="A1472" s="381">
        <v>62</v>
      </c>
      <c r="B1472" s="387"/>
      <c r="C1472" s="386">
        <f t="shared" si="103"/>
        <v>33006.28</v>
      </c>
      <c r="D1472" s="386">
        <f t="shared" si="103"/>
        <v>21295.4</v>
      </c>
      <c r="E1472" s="386">
        <f t="shared" si="103"/>
        <v>0</v>
      </c>
      <c r="F1472" s="386">
        <f t="shared" si="102"/>
        <v>515.15750000000014</v>
      </c>
      <c r="G1472" s="386">
        <f t="shared" si="102"/>
        <v>404.06437500000004</v>
      </c>
    </row>
    <row r="1473" spans="1:7" ht="14" hidden="1" x14ac:dyDescent="0.15">
      <c r="A1473" s="381">
        <v>63</v>
      </c>
      <c r="B1473" s="387"/>
      <c r="C1473" s="386">
        <f t="shared" si="103"/>
        <v>36496.33</v>
      </c>
      <c r="D1473" s="386">
        <f t="shared" si="103"/>
        <v>23545.780000000002</v>
      </c>
      <c r="E1473" s="386">
        <f t="shared" si="103"/>
        <v>0</v>
      </c>
      <c r="F1473" s="386">
        <f t="shared" si="102"/>
        <v>571.87625000000014</v>
      </c>
      <c r="G1473" s="386">
        <f t="shared" si="102"/>
        <v>448.60750000000007</v>
      </c>
    </row>
    <row r="1474" spans="1:7" ht="14" hidden="1" x14ac:dyDescent="0.15">
      <c r="A1474" s="381">
        <v>64</v>
      </c>
      <c r="B1474" s="387"/>
      <c r="C1474" s="386">
        <f t="shared" si="103"/>
        <v>40222.230000000003</v>
      </c>
      <c r="D1474" s="386">
        <f t="shared" si="103"/>
        <v>25950.390000000003</v>
      </c>
      <c r="E1474" s="386">
        <f t="shared" si="103"/>
        <v>0</v>
      </c>
      <c r="F1474" s="386">
        <f t="shared" si="102"/>
        <v>633.359375</v>
      </c>
      <c r="G1474" s="386">
        <f t="shared" si="102"/>
        <v>496.8562500000001</v>
      </c>
    </row>
    <row r="1475" spans="1:7" ht="14" hidden="1" x14ac:dyDescent="0.15">
      <c r="A1475" s="381">
        <v>65</v>
      </c>
      <c r="B1475" s="387"/>
      <c r="C1475" s="386">
        <f t="shared" si="103"/>
        <v>44185.04</v>
      </c>
      <c r="D1475" s="386">
        <f t="shared" si="103"/>
        <v>28506.050000000003</v>
      </c>
      <c r="E1475" s="386">
        <f t="shared" si="103"/>
        <v>0</v>
      </c>
      <c r="F1475" s="386">
        <f t="shared" si="102"/>
        <v>699.30437500000005</v>
      </c>
      <c r="G1475" s="386">
        <f t="shared" si="102"/>
        <v>548.65937500000007</v>
      </c>
    </row>
    <row r="1476" spans="1:7" ht="14" hidden="1" x14ac:dyDescent="0.15">
      <c r="A1476" s="381">
        <v>66</v>
      </c>
      <c r="B1476" s="387"/>
      <c r="C1476" s="386">
        <f t="shared" si="103"/>
        <v>48382.64</v>
      </c>
      <c r="D1476" s="386">
        <f t="shared" si="103"/>
        <v>31215.940000000002</v>
      </c>
      <c r="E1476" s="386">
        <f t="shared" si="103"/>
        <v>0</v>
      </c>
      <c r="F1476" s="386">
        <f t="shared" ref="F1476:G1491" si="104">+F802*$K$3</f>
        <v>770.01375000000007</v>
      </c>
      <c r="G1476" s="386">
        <f t="shared" si="104"/>
        <v>604.24375000000009</v>
      </c>
    </row>
    <row r="1477" spans="1:7" ht="14" hidden="1" x14ac:dyDescent="0.15">
      <c r="A1477" s="381">
        <v>67</v>
      </c>
      <c r="B1477" s="387"/>
      <c r="C1477" s="386">
        <f t="shared" ref="C1477:E1492" si="105">+C954*$K$4</f>
        <v>52818.740000000005</v>
      </c>
      <c r="D1477" s="386">
        <f t="shared" si="105"/>
        <v>34077.410000000003</v>
      </c>
      <c r="E1477" s="386">
        <f t="shared" si="105"/>
        <v>0</v>
      </c>
      <c r="F1477" s="386">
        <f t="shared" si="104"/>
        <v>845.18500000000006</v>
      </c>
      <c r="G1477" s="386">
        <f t="shared" si="104"/>
        <v>663.1556250000001</v>
      </c>
    </row>
    <row r="1478" spans="1:7" ht="14" hidden="1" x14ac:dyDescent="0.15">
      <c r="A1478" s="381">
        <v>68</v>
      </c>
      <c r="B1478" s="387"/>
      <c r="C1478" s="386">
        <f t="shared" si="105"/>
        <v>57490.16</v>
      </c>
      <c r="D1478" s="386">
        <f t="shared" si="105"/>
        <v>37092.58</v>
      </c>
      <c r="E1478" s="386">
        <f t="shared" si="105"/>
        <v>0</v>
      </c>
      <c r="F1478" s="386">
        <f t="shared" si="104"/>
        <v>924.81812500000012</v>
      </c>
      <c r="G1478" s="386">
        <f t="shared" si="104"/>
        <v>725.54625000000021</v>
      </c>
    </row>
    <row r="1479" spans="1:7" ht="14" hidden="1" x14ac:dyDescent="0.15">
      <c r="A1479" s="381">
        <v>69</v>
      </c>
      <c r="B1479" s="387"/>
      <c r="C1479" s="386">
        <f t="shared" si="105"/>
        <v>62400.08</v>
      </c>
      <c r="D1479" s="386">
        <f t="shared" si="105"/>
        <v>40257.740000000005</v>
      </c>
      <c r="E1479" s="386">
        <f t="shared" si="105"/>
        <v>0</v>
      </c>
      <c r="F1479" s="386">
        <f t="shared" si="104"/>
        <v>1009.2156250000002</v>
      </c>
      <c r="G1479" s="386">
        <f t="shared" si="104"/>
        <v>791.71812500000021</v>
      </c>
    </row>
    <row r="1480" spans="1:7" ht="14" hidden="1" x14ac:dyDescent="0.15">
      <c r="A1480" s="381">
        <v>70</v>
      </c>
      <c r="B1480" s="387"/>
      <c r="C1480" s="386">
        <f t="shared" si="105"/>
        <v>67545.850000000006</v>
      </c>
      <c r="D1480" s="386">
        <f t="shared" si="105"/>
        <v>43577.66</v>
      </c>
      <c r="E1480" s="386">
        <f t="shared" si="105"/>
        <v>0</v>
      </c>
      <c r="F1480" s="386">
        <f t="shared" si="104"/>
        <v>1097.8481250000002</v>
      </c>
      <c r="G1480" s="386">
        <f t="shared" si="104"/>
        <v>861.29312500000015</v>
      </c>
    </row>
    <row r="1481" spans="1:7" ht="14" hidden="1" x14ac:dyDescent="0.15">
      <c r="A1481" s="381">
        <v>71</v>
      </c>
      <c r="B1481" s="387"/>
      <c r="C1481" s="386">
        <f t="shared" si="105"/>
        <v>72926.94</v>
      </c>
      <c r="D1481" s="386">
        <f t="shared" si="105"/>
        <v>47051.28</v>
      </c>
      <c r="E1481" s="386">
        <f t="shared" si="105"/>
        <v>0</v>
      </c>
      <c r="F1481" s="386">
        <f t="shared" si="104"/>
        <v>1191.2450000000001</v>
      </c>
      <c r="G1481" s="386">
        <f t="shared" si="104"/>
        <v>934.49812500000007</v>
      </c>
    </row>
    <row r="1482" spans="1:7" ht="14" hidden="1" x14ac:dyDescent="0.15">
      <c r="A1482" s="381">
        <v>72</v>
      </c>
      <c r="B1482" s="387"/>
      <c r="C1482" s="386">
        <f t="shared" si="105"/>
        <v>78546</v>
      </c>
      <c r="D1482" s="386">
        <f t="shared" si="105"/>
        <v>50675.420000000006</v>
      </c>
      <c r="E1482" s="386">
        <f t="shared" si="105"/>
        <v>0</v>
      </c>
      <c r="F1482" s="386">
        <f t="shared" si="104"/>
        <v>1289.2550000000003</v>
      </c>
      <c r="G1482" s="386">
        <f t="shared" si="104"/>
        <v>1011.4843750000002</v>
      </c>
    </row>
    <row r="1483" spans="1:7" ht="14" hidden="1" x14ac:dyDescent="0.15">
      <c r="A1483" s="381">
        <v>73</v>
      </c>
      <c r="B1483" s="387"/>
      <c r="C1483" s="386">
        <f t="shared" si="105"/>
        <v>84400.38</v>
      </c>
      <c r="D1483" s="386">
        <f t="shared" si="105"/>
        <v>54452.73</v>
      </c>
      <c r="E1483" s="386">
        <f t="shared" si="105"/>
        <v>0</v>
      </c>
      <c r="F1483" s="386">
        <f t="shared" si="104"/>
        <v>1391.8781250000002</v>
      </c>
      <c r="G1483" s="386">
        <f t="shared" si="104"/>
        <v>1092.0250000000003</v>
      </c>
    </row>
    <row r="1484" spans="1:7" ht="14" hidden="1" x14ac:dyDescent="0.15">
      <c r="A1484" s="381">
        <v>74</v>
      </c>
      <c r="B1484" s="387"/>
      <c r="C1484" s="386">
        <f t="shared" si="105"/>
        <v>90494.32</v>
      </c>
      <c r="D1484" s="386">
        <f t="shared" si="105"/>
        <v>58383.740000000005</v>
      </c>
      <c r="E1484" s="386">
        <f t="shared" si="105"/>
        <v>0</v>
      </c>
      <c r="F1484" s="386">
        <f t="shared" si="104"/>
        <v>1498.9631250000002</v>
      </c>
      <c r="G1484" s="386">
        <f t="shared" si="104"/>
        <v>1175.96875</v>
      </c>
    </row>
    <row r="1485" spans="1:7" ht="14" hidden="1" x14ac:dyDescent="0.15">
      <c r="A1485" s="381">
        <v>75</v>
      </c>
      <c r="B1485" s="387"/>
      <c r="C1485" s="386">
        <f t="shared" si="105"/>
        <v>96821.99</v>
      </c>
      <c r="D1485" s="386">
        <f t="shared" si="105"/>
        <v>62465.8</v>
      </c>
      <c r="E1485" s="386">
        <f t="shared" si="105"/>
        <v>0</v>
      </c>
      <c r="F1485" s="386">
        <f t="shared" si="104"/>
        <v>1610.5856250000002</v>
      </c>
      <c r="G1485" s="386">
        <f t="shared" si="104"/>
        <v>1263.5425000000002</v>
      </c>
    </row>
    <row r="1486" spans="1:7" ht="14" hidden="1" x14ac:dyDescent="0.15">
      <c r="A1486" s="381">
        <v>76</v>
      </c>
      <c r="B1486" s="387"/>
      <c r="C1486" s="386">
        <f t="shared" si="105"/>
        <v>96821.99</v>
      </c>
      <c r="D1486" s="386">
        <f t="shared" si="105"/>
        <v>62465.8</v>
      </c>
      <c r="E1486" s="386">
        <f t="shared" si="105"/>
        <v>0</v>
      </c>
      <c r="F1486" s="386">
        <f t="shared" si="104"/>
        <v>1726.8212500000002</v>
      </c>
      <c r="G1486" s="386">
        <f t="shared" si="104"/>
        <v>1354.6706250000002</v>
      </c>
    </row>
    <row r="1487" spans="1:7" ht="14" hidden="1" x14ac:dyDescent="0.15">
      <c r="A1487" s="381">
        <v>77</v>
      </c>
      <c r="B1487" s="387"/>
      <c r="C1487" s="386">
        <f t="shared" si="105"/>
        <v>96821.99</v>
      </c>
      <c r="D1487" s="386">
        <f t="shared" si="105"/>
        <v>62465.8</v>
      </c>
      <c r="E1487" s="386">
        <f t="shared" si="105"/>
        <v>0</v>
      </c>
      <c r="F1487" s="386">
        <f t="shared" si="104"/>
        <v>1726.8212500000002</v>
      </c>
      <c r="G1487" s="386">
        <f t="shared" si="104"/>
        <v>1354.6706250000002</v>
      </c>
    </row>
    <row r="1488" spans="1:7" ht="14" hidden="1" x14ac:dyDescent="0.15">
      <c r="A1488" s="381">
        <v>78</v>
      </c>
      <c r="B1488" s="387"/>
      <c r="C1488" s="386">
        <f t="shared" si="105"/>
        <v>96821.99</v>
      </c>
      <c r="D1488" s="386">
        <f t="shared" si="105"/>
        <v>62465.8</v>
      </c>
      <c r="E1488" s="386">
        <f t="shared" si="105"/>
        <v>0</v>
      </c>
      <c r="F1488" s="386">
        <f t="shared" si="104"/>
        <v>1726.8212500000002</v>
      </c>
      <c r="G1488" s="386">
        <f t="shared" si="104"/>
        <v>1354.6706250000002</v>
      </c>
    </row>
    <row r="1489" spans="1:7" ht="14" hidden="1" x14ac:dyDescent="0.15">
      <c r="A1489" s="381">
        <v>79</v>
      </c>
      <c r="B1489" s="387"/>
      <c r="C1489" s="386">
        <f t="shared" si="105"/>
        <v>96821.99</v>
      </c>
      <c r="D1489" s="386">
        <f t="shared" si="105"/>
        <v>62465.8</v>
      </c>
      <c r="E1489" s="386">
        <f t="shared" si="105"/>
        <v>0</v>
      </c>
      <c r="F1489" s="386">
        <f t="shared" si="104"/>
        <v>1726.8212500000002</v>
      </c>
      <c r="G1489" s="386">
        <f t="shared" si="104"/>
        <v>1354.6706250000002</v>
      </c>
    </row>
    <row r="1490" spans="1:7" ht="14" hidden="1" x14ac:dyDescent="0.15">
      <c r="A1490" s="381">
        <v>80</v>
      </c>
      <c r="B1490" s="387"/>
      <c r="C1490" s="386">
        <f t="shared" si="105"/>
        <v>96821.99</v>
      </c>
      <c r="D1490" s="386">
        <f t="shared" si="105"/>
        <v>62465.8</v>
      </c>
      <c r="E1490" s="386">
        <f t="shared" si="105"/>
        <v>0</v>
      </c>
      <c r="F1490" s="386">
        <f t="shared" si="104"/>
        <v>1726.8212500000002</v>
      </c>
      <c r="G1490" s="386">
        <f t="shared" si="104"/>
        <v>1354.6706250000002</v>
      </c>
    </row>
    <row r="1491" spans="1:7" ht="14" hidden="1" x14ac:dyDescent="0.15">
      <c r="A1491" s="381">
        <v>81</v>
      </c>
      <c r="B1491" s="387"/>
      <c r="C1491" s="386">
        <f t="shared" si="105"/>
        <v>96821.99</v>
      </c>
      <c r="D1491" s="386">
        <f t="shared" si="105"/>
        <v>62465.8</v>
      </c>
      <c r="E1491" s="386">
        <f t="shared" si="105"/>
        <v>0</v>
      </c>
      <c r="F1491" s="386">
        <f t="shared" si="104"/>
        <v>1726.8212500000002</v>
      </c>
      <c r="G1491" s="386">
        <f t="shared" si="104"/>
        <v>1354.6706250000002</v>
      </c>
    </row>
    <row r="1492" spans="1:7" ht="14" hidden="1" x14ac:dyDescent="0.15">
      <c r="A1492" s="381">
        <v>82</v>
      </c>
      <c r="B1492" s="387"/>
      <c r="C1492" s="386">
        <f t="shared" si="105"/>
        <v>96821.99</v>
      </c>
      <c r="D1492" s="386">
        <f t="shared" si="105"/>
        <v>62465.8</v>
      </c>
      <c r="E1492" s="386">
        <f t="shared" si="105"/>
        <v>0</v>
      </c>
      <c r="F1492" s="386">
        <f t="shared" ref="F1492:G1497" si="106">+F818*$K$3</f>
        <v>1726.8212500000002</v>
      </c>
      <c r="G1492" s="386">
        <f t="shared" si="106"/>
        <v>1354.6706250000002</v>
      </c>
    </row>
    <row r="1493" spans="1:7" ht="14" hidden="1" x14ac:dyDescent="0.15">
      <c r="A1493" s="381">
        <v>83</v>
      </c>
      <c r="B1493" s="387"/>
      <c r="C1493" s="386">
        <f t="shared" ref="C1493:E1497" si="107">+C970*$K$4</f>
        <v>96821.99</v>
      </c>
      <c r="D1493" s="386">
        <f t="shared" si="107"/>
        <v>62465.8</v>
      </c>
      <c r="E1493" s="386">
        <f t="shared" si="107"/>
        <v>0</v>
      </c>
      <c r="F1493" s="386">
        <f t="shared" si="106"/>
        <v>1726.8212500000002</v>
      </c>
      <c r="G1493" s="386">
        <f t="shared" si="106"/>
        <v>1354.6706250000002</v>
      </c>
    </row>
    <row r="1494" spans="1:7" ht="14" hidden="1" x14ac:dyDescent="0.15">
      <c r="A1494" s="381">
        <v>84</v>
      </c>
      <c r="B1494" s="387" t="s">
        <v>3</v>
      </c>
      <c r="C1494" s="386">
        <f t="shared" si="107"/>
        <v>96821.99</v>
      </c>
      <c r="D1494" s="386">
        <f t="shared" si="107"/>
        <v>62465.8</v>
      </c>
      <c r="E1494" s="386">
        <f t="shared" si="107"/>
        <v>0</v>
      </c>
      <c r="F1494" s="386">
        <f t="shared" si="106"/>
        <v>1726.8212500000002</v>
      </c>
      <c r="G1494" s="386">
        <f t="shared" si="106"/>
        <v>1354.6706250000002</v>
      </c>
    </row>
    <row r="1495" spans="1:7" ht="14" hidden="1" x14ac:dyDescent="0.15">
      <c r="A1495" s="381">
        <v>1</v>
      </c>
      <c r="B1495" s="387" t="s">
        <v>4</v>
      </c>
      <c r="C1495" s="386">
        <f t="shared" si="107"/>
        <v>5007.97</v>
      </c>
      <c r="D1495" s="386">
        <f t="shared" si="107"/>
        <v>3230.88</v>
      </c>
      <c r="E1495" s="386">
        <f t="shared" si="107"/>
        <v>0</v>
      </c>
      <c r="F1495" s="386">
        <f t="shared" si="106"/>
        <v>1726.8212500000002</v>
      </c>
      <c r="G1495" s="386">
        <f t="shared" si="106"/>
        <v>1354.6706250000002</v>
      </c>
    </row>
    <row r="1496" spans="1:7" ht="14" hidden="1" x14ac:dyDescent="0.15">
      <c r="A1496" s="381">
        <v>2</v>
      </c>
      <c r="B1496" s="387" t="s">
        <v>1</v>
      </c>
      <c r="C1496" s="386">
        <f t="shared" si="107"/>
        <v>8513.3900000000012</v>
      </c>
      <c r="D1496" s="386">
        <f t="shared" si="107"/>
        <v>5491.8600000000006</v>
      </c>
      <c r="E1496" s="386">
        <f t="shared" si="107"/>
        <v>0</v>
      </c>
      <c r="F1496" s="386">
        <f t="shared" si="106"/>
        <v>93.92625000000001</v>
      </c>
      <c r="G1496" s="386">
        <f t="shared" si="106"/>
        <v>73.734375</v>
      </c>
    </row>
    <row r="1497" spans="1:7" ht="14" hidden="1" x14ac:dyDescent="0.15">
      <c r="A1497" s="381">
        <v>3</v>
      </c>
      <c r="B1497" s="387" t="s">
        <v>5</v>
      </c>
      <c r="C1497" s="386">
        <f t="shared" si="107"/>
        <v>12017.220000000001</v>
      </c>
      <c r="D1497" s="386">
        <f t="shared" si="107"/>
        <v>7753.9000000000005</v>
      </c>
      <c r="E1497" s="386">
        <f t="shared" si="107"/>
        <v>0</v>
      </c>
      <c r="F1497" s="386">
        <f t="shared" si="106"/>
        <v>159.64437500000003</v>
      </c>
      <c r="G1497" s="386">
        <f t="shared" si="106"/>
        <v>125.15937500000003</v>
      </c>
    </row>
  </sheetData>
  <sheetProtection algorithmName="SHA-512" hashValue="olC21RRyds3xd3cqM2fQupTgF/4VAa//gipeudpCv6zK/TjuPMogWe46yuIIkcZ+HRmOKxZjLD0bmVeBJOgPxA==" saltValue="NrwHoo/l0TJJ2XOV5x/a9A==" spinCount="100000" sheet="1" objects="1" scenarios="1"/>
  <mergeCells count="75">
    <mergeCell ref="A227:B227"/>
    <mergeCell ref="C227:G227"/>
    <mergeCell ref="A2:G2"/>
    <mergeCell ref="A3:G3"/>
    <mergeCell ref="A4:B4"/>
    <mergeCell ref="C4:G4"/>
    <mergeCell ref="A77:G77"/>
    <mergeCell ref="A78:B78"/>
    <mergeCell ref="C78:G78"/>
    <mergeCell ref="A151:G151"/>
    <mergeCell ref="A152:G152"/>
    <mergeCell ref="A153:B153"/>
    <mergeCell ref="C153:G153"/>
    <mergeCell ref="A226:G226"/>
    <mergeCell ref="A527:G527"/>
    <mergeCell ref="A301:G301"/>
    <mergeCell ref="A302:G302"/>
    <mergeCell ref="A303:B303"/>
    <mergeCell ref="C303:G303"/>
    <mergeCell ref="A376:G376"/>
    <mergeCell ref="A377:B377"/>
    <mergeCell ref="C377:G377"/>
    <mergeCell ref="A451:G451"/>
    <mergeCell ref="A452:G452"/>
    <mergeCell ref="A453:B453"/>
    <mergeCell ref="C453:G453"/>
    <mergeCell ref="A526:G526"/>
    <mergeCell ref="A752:G752"/>
    <mergeCell ref="A528:B528"/>
    <mergeCell ref="C528:G528"/>
    <mergeCell ref="A601:G601"/>
    <mergeCell ref="A602:G602"/>
    <mergeCell ref="A603:B603"/>
    <mergeCell ref="C603:G603"/>
    <mergeCell ref="A676:G676"/>
    <mergeCell ref="A677:G677"/>
    <mergeCell ref="A678:B678"/>
    <mergeCell ref="C678:G678"/>
    <mergeCell ref="A751:G751"/>
    <mergeCell ref="A977:B977"/>
    <mergeCell ref="C977:G977"/>
    <mergeCell ref="A753:B753"/>
    <mergeCell ref="C753:G753"/>
    <mergeCell ref="A826:G826"/>
    <mergeCell ref="A827:G827"/>
    <mergeCell ref="A828:B828"/>
    <mergeCell ref="C828:G828"/>
    <mergeCell ref="A901:G901"/>
    <mergeCell ref="A902:G902"/>
    <mergeCell ref="A903:B903"/>
    <mergeCell ref="C903:G903"/>
    <mergeCell ref="A976:G976"/>
    <mergeCell ref="A1274:G1274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424:G1424"/>
    <mergeCell ref="A1425:G1425"/>
    <mergeCell ref="A1426:B1426"/>
    <mergeCell ref="C1426:G1426"/>
    <mergeCell ref="A1275:G1275"/>
    <mergeCell ref="A1276:B1276"/>
    <mergeCell ref="C1276:G1276"/>
    <mergeCell ref="A1349:G1349"/>
    <mergeCell ref="A1350:G1350"/>
    <mergeCell ref="A1351:B1351"/>
    <mergeCell ref="C1351:G1351"/>
  </mergeCells>
  <conditionalFormatting sqref="I6:M75">
    <cfRule type="containsText" dxfId="4" priority="5" operator="containsText" text="True">
      <formula>NOT(ISERROR(SEARCH("True",I6)))</formula>
    </cfRule>
  </conditionalFormatting>
  <conditionalFormatting sqref="I155:M224">
    <cfRule type="containsText" dxfId="3" priority="4" operator="containsText" text="True">
      <formula>NOT(ISERROR(SEARCH("True",I155)))</formula>
    </cfRule>
  </conditionalFormatting>
  <conditionalFormatting sqref="I305:M374">
    <cfRule type="containsText" dxfId="2" priority="3" operator="containsText" text="True">
      <formula>NOT(ISERROR(SEARCH("True",I305)))</formula>
    </cfRule>
  </conditionalFormatting>
  <conditionalFormatting sqref="I905:J974">
    <cfRule type="containsText" dxfId="1" priority="2" operator="containsText" text="True">
      <formula>NOT(ISERROR(SEARCH("True",I905)))</formula>
    </cfRule>
  </conditionalFormatting>
  <conditionalFormatting sqref="I1129:J1198">
    <cfRule type="containsText" dxfId="0" priority="1" operator="containsText" text="True">
      <formula>NOT(ISERROR(SEARCH("True",I1129)))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K257"/>
  <sheetViews>
    <sheetView showGridLines="0" zoomScaleNormal="100" zoomScaleSheetLayoutView="31" workbookViewId="0">
      <selection activeCell="A13" sqref="A13"/>
    </sheetView>
  </sheetViews>
  <sheetFormatPr baseColWidth="10" defaultColWidth="8.83203125" defaultRowHeight="16" x14ac:dyDescent="0.2"/>
  <cols>
    <col min="1" max="1" width="70.5" style="176" customWidth="1"/>
    <col min="2" max="2" width="57.5" style="176" customWidth="1"/>
    <col min="3" max="3" width="16.5" style="203" customWidth="1"/>
    <col min="4" max="4" width="16.6640625" style="176" customWidth="1"/>
    <col min="5" max="5" width="44.6640625" style="176" bestFit="1" customWidth="1"/>
    <col min="6" max="6" width="32.6640625" style="176" customWidth="1"/>
    <col min="7" max="7" width="24.1640625" style="176" bestFit="1" customWidth="1"/>
    <col min="8" max="8" width="26" style="176" customWidth="1"/>
    <col min="9" max="9" width="28.33203125" style="176" customWidth="1"/>
    <col min="10" max="10" width="2" style="176" bestFit="1" customWidth="1"/>
    <col min="11" max="16384" width="8.83203125" style="176"/>
  </cols>
  <sheetData>
    <row r="1" spans="1:10" x14ac:dyDescent="0.2">
      <c r="A1" s="174"/>
      <c r="B1" s="174"/>
      <c r="C1" s="175"/>
      <c r="D1" s="174"/>
      <c r="E1" s="174"/>
      <c r="F1" s="174"/>
      <c r="G1" s="174"/>
      <c r="H1" s="174"/>
      <c r="I1" s="174"/>
      <c r="J1" s="174"/>
    </row>
    <row r="2" spans="1:10" x14ac:dyDescent="0.2">
      <c r="C2" s="176"/>
    </row>
    <row r="3" spans="1:10" x14ac:dyDescent="0.2">
      <c r="A3" s="262"/>
      <c r="B3" s="262"/>
      <c r="C3" s="262"/>
      <c r="D3" s="262"/>
      <c r="E3" s="262"/>
      <c r="F3" s="262"/>
      <c r="G3" s="262"/>
      <c r="H3" s="262"/>
      <c r="I3" s="262"/>
      <c r="J3" s="262"/>
    </row>
    <row r="4" spans="1:10" x14ac:dyDescent="0.2">
      <c r="A4" s="262"/>
      <c r="B4" s="262"/>
      <c r="C4" s="262"/>
      <c r="D4" s="262"/>
      <c r="E4" s="262"/>
      <c r="F4" s="262"/>
      <c r="G4" s="262"/>
      <c r="H4" s="262"/>
      <c r="I4" s="262"/>
      <c r="J4" s="262"/>
    </row>
    <row r="5" spans="1:10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</row>
    <row r="6" spans="1:10" x14ac:dyDescent="0.2">
      <c r="A6" s="262"/>
      <c r="B6" s="262"/>
      <c r="C6" s="262"/>
      <c r="D6" s="262"/>
      <c r="E6" s="262"/>
      <c r="F6" s="262"/>
      <c r="G6" s="262"/>
      <c r="H6" s="262"/>
      <c r="I6" s="262"/>
      <c r="J6" s="262"/>
    </row>
    <row r="7" spans="1:10" x14ac:dyDescent="0.2">
      <c r="A7" s="262"/>
      <c r="B7" s="262"/>
      <c r="C7" s="262"/>
      <c r="D7" s="262"/>
      <c r="E7" s="262"/>
      <c r="F7" s="262"/>
      <c r="G7" s="262"/>
      <c r="H7" s="262"/>
      <c r="I7" s="262"/>
      <c r="J7" s="262"/>
    </row>
    <row r="8" spans="1:10" x14ac:dyDescent="0.2">
      <c r="A8" s="262"/>
      <c r="B8" s="262"/>
      <c r="C8" s="262"/>
      <c r="D8" s="262"/>
      <c r="E8" s="262"/>
      <c r="F8" s="262"/>
      <c r="G8" s="262"/>
      <c r="H8" s="262"/>
      <c r="I8" s="262"/>
      <c r="J8" s="262"/>
    </row>
    <row r="9" spans="1:10" x14ac:dyDescent="0.2">
      <c r="A9" s="262"/>
      <c r="B9" s="262"/>
      <c r="C9" s="262"/>
      <c r="D9" s="262"/>
      <c r="E9" s="262"/>
      <c r="F9" s="262"/>
      <c r="G9" s="262"/>
      <c r="H9" s="262"/>
      <c r="I9" s="262"/>
      <c r="J9" s="262"/>
    </row>
    <row r="10" spans="1:10" x14ac:dyDescent="0.2">
      <c r="A10" s="262"/>
      <c r="B10" s="262"/>
      <c r="C10" s="262"/>
      <c r="D10" s="262"/>
      <c r="E10" s="262"/>
      <c r="F10" s="262"/>
      <c r="G10" s="262"/>
      <c r="H10" s="262"/>
      <c r="I10" s="262"/>
      <c r="J10" s="262"/>
    </row>
    <row r="11" spans="1:10" x14ac:dyDescent="0.2">
      <c r="A11" s="262"/>
      <c r="B11" s="262"/>
      <c r="C11" s="177"/>
      <c r="D11" s="262"/>
      <c r="E11" s="262"/>
      <c r="F11" s="262"/>
      <c r="G11" s="262"/>
      <c r="H11" s="262"/>
      <c r="I11" s="262"/>
      <c r="J11" s="262"/>
    </row>
    <row r="12" spans="1:10" ht="22.5" customHeight="1" x14ac:dyDescent="0.2">
      <c r="A12" s="410" t="s">
        <v>173</v>
      </c>
      <c r="B12" s="410"/>
      <c r="C12" s="410"/>
      <c r="D12" s="408" t="s">
        <v>33</v>
      </c>
      <c r="E12" s="408"/>
      <c r="F12" s="409" t="str">
        <f>+'INGRESO DE DATOS'!$D$15</f>
        <v>Nombre Completo</v>
      </c>
      <c r="G12" s="409"/>
      <c r="H12" s="409"/>
      <c r="I12" s="409"/>
      <c r="J12" s="178"/>
    </row>
    <row r="13" spans="1:10" ht="15.75" customHeight="1" x14ac:dyDescent="0.2">
      <c r="A13" s="213"/>
      <c r="B13" s="214"/>
      <c r="C13" s="179"/>
      <c r="D13" s="174"/>
      <c r="E13" s="174"/>
      <c r="F13" s="174"/>
      <c r="G13" s="174"/>
      <c r="H13" s="174"/>
      <c r="I13" s="174"/>
      <c r="J13" s="175"/>
    </row>
    <row r="14" spans="1:10" ht="22.5" customHeight="1" x14ac:dyDescent="0.2">
      <c r="A14" s="213"/>
      <c r="B14" s="214"/>
      <c r="C14" s="179"/>
      <c r="D14" s="408" t="s">
        <v>34</v>
      </c>
      <c r="E14" s="408"/>
      <c r="F14" s="290">
        <f>+'INGRESO DE DATOS'!$D$17</f>
        <v>2</v>
      </c>
      <c r="G14" s="174"/>
      <c r="H14" s="291" t="s">
        <v>35</v>
      </c>
      <c r="I14" s="290">
        <f>+'INGRESO DE DATOS'!$D$19</f>
        <v>42</v>
      </c>
      <c r="J14" s="178"/>
    </row>
    <row r="15" spans="1:10" ht="15.75" customHeight="1" x14ac:dyDescent="0.2">
      <c r="A15" s="213"/>
      <c r="B15" s="215"/>
      <c r="C15" s="179"/>
      <c r="D15" s="180"/>
      <c r="E15" s="292"/>
      <c r="F15" s="181"/>
      <c r="G15" s="181"/>
      <c r="H15" s="181"/>
      <c r="I15" s="181"/>
      <c r="J15" s="175"/>
    </row>
    <row r="16" spans="1:10" ht="22.5" customHeight="1" x14ac:dyDescent="0.2">
      <c r="A16" s="213"/>
      <c r="B16" s="214"/>
      <c r="C16" s="179"/>
      <c r="D16" s="408" t="s">
        <v>36</v>
      </c>
      <c r="E16" s="408"/>
      <c r="F16" s="290">
        <f>+'INGRESO DE DATOS'!$H$17</f>
        <v>3</v>
      </c>
      <c r="G16" s="181"/>
      <c r="H16" s="291" t="s">
        <v>92</v>
      </c>
      <c r="I16" s="290">
        <f>+'INGRESO DE DATOS'!$H$19</f>
        <v>38</v>
      </c>
    </row>
    <row r="17" spans="1:11" s="180" customFormat="1" ht="15.75" customHeight="1" x14ac:dyDescent="0.2">
      <c r="A17" s="216"/>
      <c r="B17" s="218"/>
      <c r="C17" s="179"/>
      <c r="D17" s="181"/>
      <c r="E17" s="293"/>
      <c r="F17" s="292"/>
      <c r="G17" s="181"/>
      <c r="H17" s="181" t="s">
        <v>2</v>
      </c>
      <c r="I17" s="181" t="s">
        <v>2</v>
      </c>
      <c r="J17" s="181"/>
    </row>
    <row r="18" spans="1:11" s="180" customFormat="1" ht="22.5" customHeight="1" x14ac:dyDescent="0.2">
      <c r="A18" s="219"/>
      <c r="B18" s="220"/>
      <c r="C18" s="182"/>
      <c r="D18" s="415" t="s">
        <v>39</v>
      </c>
      <c r="E18" s="415"/>
      <c r="F18" s="290">
        <f>+'INGRESO DE DATOS'!$B$29</f>
        <v>1</v>
      </c>
      <c r="H18" s="210" t="s">
        <v>75</v>
      </c>
      <c r="I18" s="211">
        <f ca="1">NOW()</f>
        <v>44798.443710648149</v>
      </c>
    </row>
    <row r="19" spans="1:11" s="183" customFormat="1" x14ac:dyDescent="0.2">
      <c r="A19" s="221"/>
      <c r="B19" s="222"/>
      <c r="C19" s="182"/>
      <c r="D19" s="415"/>
      <c r="E19" s="415"/>
      <c r="F19" s="174"/>
      <c r="G19" s="174" t="s">
        <v>2</v>
      </c>
      <c r="H19" s="184" t="b">
        <v>0</v>
      </c>
      <c r="I19" s="174"/>
      <c r="J19" s="181" t="s">
        <v>2</v>
      </c>
    </row>
    <row r="20" spans="1:11" s="183" customFormat="1" ht="22.5" customHeight="1" x14ac:dyDescent="0.2">
      <c r="A20" s="221"/>
      <c r="B20" s="222"/>
      <c r="C20" s="182"/>
      <c r="D20" s="364"/>
      <c r="E20" s="398" t="s">
        <v>178</v>
      </c>
      <c r="F20" s="396" t="str">
        <f>'INGRESO DE DATOS'!D21</f>
        <v>Resto de Ecuador</v>
      </c>
      <c r="G20" s="174"/>
      <c r="H20" s="184"/>
      <c r="I20" s="174"/>
      <c r="J20" s="181"/>
    </row>
    <row r="21" spans="1:11" s="183" customFormat="1" x14ac:dyDescent="0.2">
      <c r="A21" s="221"/>
      <c r="B21" s="222"/>
      <c r="C21" s="182"/>
      <c r="D21" s="364"/>
      <c r="E21" s="364"/>
      <c r="F21" s="174"/>
      <c r="G21" s="174"/>
      <c r="H21" s="184"/>
      <c r="I21" s="174"/>
      <c r="J21" s="181"/>
    </row>
    <row r="22" spans="1:11" s="183" customFormat="1" ht="23" x14ac:dyDescent="0.2">
      <c r="A22" s="404"/>
      <c r="B22" s="404"/>
      <c r="C22" s="404"/>
      <c r="E22" s="322" t="s">
        <v>41</v>
      </c>
      <c r="F22" s="323"/>
      <c r="G22" s="323" t="s">
        <v>7</v>
      </c>
      <c r="H22" s="323" t="s">
        <v>8</v>
      </c>
      <c r="I22" s="174"/>
      <c r="J22" s="185"/>
    </row>
    <row r="23" spans="1:11" s="183" customFormat="1" ht="25" customHeight="1" x14ac:dyDescent="0.2">
      <c r="A23" s="216"/>
      <c r="B23" s="407"/>
      <c r="C23" s="407"/>
      <c r="D23" s="185"/>
      <c r="E23" s="324" t="s">
        <v>76</v>
      </c>
      <c r="F23" s="325"/>
      <c r="G23" s="326" t="s">
        <v>175</v>
      </c>
      <c r="H23" s="327">
        <v>1000</v>
      </c>
      <c r="I23" s="272"/>
      <c r="J23" s="272"/>
      <c r="K23" s="185"/>
    </row>
    <row r="24" spans="1:11" s="185" customFormat="1" x14ac:dyDescent="0.2">
      <c r="A24" s="216"/>
      <c r="B24" s="265"/>
      <c r="C24" s="179"/>
      <c r="D24" s="179"/>
      <c r="E24" s="328" t="s">
        <v>77</v>
      </c>
      <c r="F24" s="329"/>
      <c r="G24" s="330" t="s">
        <v>175</v>
      </c>
      <c r="H24" s="331">
        <v>1000</v>
      </c>
      <c r="I24" s="186"/>
      <c r="J24" s="186"/>
    </row>
    <row r="25" spans="1:11" s="185" customFormat="1" x14ac:dyDescent="0.2">
      <c r="A25" s="216"/>
      <c r="B25" s="265"/>
      <c r="C25" s="179"/>
      <c r="D25" s="179"/>
      <c r="E25" s="181"/>
      <c r="F25" s="144"/>
      <c r="G25" s="181"/>
      <c r="H25" s="181"/>
      <c r="I25" s="186"/>
      <c r="J25" s="186"/>
      <c r="K25" s="187"/>
    </row>
    <row r="26" spans="1:11" s="185" customFormat="1" ht="21" customHeight="1" x14ac:dyDescent="0.2">
      <c r="A26" s="216"/>
      <c r="B26" s="265"/>
      <c r="C26" s="179"/>
      <c r="D26" s="179"/>
      <c r="E26" s="406" t="s">
        <v>157</v>
      </c>
      <c r="F26" s="406"/>
      <c r="G26" s="406"/>
      <c r="H26" s="406"/>
      <c r="I26" s="188"/>
      <c r="J26" s="188"/>
      <c r="K26" s="189"/>
    </row>
    <row r="27" spans="1:11" s="187" customFormat="1" x14ac:dyDescent="0.2">
      <c r="A27" s="216"/>
      <c r="B27" s="265"/>
      <c r="C27" s="179"/>
      <c r="D27" s="179"/>
      <c r="E27" s="332" t="s">
        <v>80</v>
      </c>
      <c r="F27" s="333"/>
      <c r="G27" s="333">
        <f>VLOOKUP($I$14,Tablas!$A$905:$G$971,3,TRUE)+75</f>
        <v>33792</v>
      </c>
      <c r="H27" s="334">
        <f>VLOOKUP($I$14,Tablas!$A$905:$G$971,4,TRUE)+75</f>
        <v>21828</v>
      </c>
      <c r="I27" s="178"/>
      <c r="J27" s="178"/>
      <c r="K27" s="189"/>
    </row>
    <row r="28" spans="1:11" s="189" customFormat="1" x14ac:dyDescent="0.15">
      <c r="A28" s="216"/>
      <c r="B28" s="265"/>
      <c r="C28" s="179"/>
      <c r="D28" s="179"/>
      <c r="E28" s="335" t="s">
        <v>81</v>
      </c>
      <c r="F28" s="191"/>
      <c r="G28" s="191">
        <f>IF($F$14=1,0,(VLOOKUP($I$16,Tablas!$A$905:$G$971,3,TRUE)))</f>
        <v>30075</v>
      </c>
      <c r="H28" s="336">
        <f>IF($F$14=1,0,(VLOOKUP($I$16,Tablas!$A$905:$G$971,4,TRUE)))</f>
        <v>19406</v>
      </c>
      <c r="I28" s="191"/>
      <c r="J28" s="191"/>
    </row>
    <row r="29" spans="1:11" s="189" customFormat="1" x14ac:dyDescent="0.15">
      <c r="A29" s="216"/>
      <c r="B29" s="265"/>
      <c r="C29" s="179"/>
      <c r="D29" s="190"/>
      <c r="E29" s="335" t="s">
        <v>95</v>
      </c>
      <c r="F29" s="192"/>
      <c r="G29" s="317">
        <f>IF($F$14=1,
(IF($F$16=0, 0,
 (IF($F$18&gt;$F$16, (VLOOKUP($F$16,Tablas!$A$972:$G$974,3,TRUE)),
(IF($F$16&gt;4,(IF($F$18=0, (VLOOKUP(3,Tablas!$A$972:$G$974,3,TRUE)),
(IF($F$18=1, (VLOOKUP(3,Tablas!$A$972:$G$974,3,TRUE)),
(IF($F$18=2, (VLOOKUP(3,Tablas!$A$972:$G$974,3,TRUE)),
(VLOOKUP(3,Tablas!$A$972:$G$974,3,TRUE)))))))),
(IF($F$16=4,(IF(4-$F$18=0,(VLOOKUP(2,Tablas!$A$972:$G$974,3,TRUE)),
(IF(4-$F$18=1,(VLOOKUP(2,Tablas!$A$972:$G$974,3,TRUE)),
(IF(4-$F$18=2, (VLOOKUP(2,Tablas!$A$972:$G$974,3,TRUE)),
(VLOOKUP(3,Tablas!$A$972:$G$974,3,TRUE)))))))),
(IF($F$16=3,(IF(3-$F$18=0,(VLOOKUP(1,Tablas!$A$972:$G$974,3,TRUE)),
(IF(3-$F$18=1,(VLOOKUP(1,Tablas!$A$972:$G$974,3,TRUE)),
(IF(3-$F$18=2, (VLOOKUP(2,Tablas!$A$972:$G$974,3,TRUE)),
(VLOOKUP(3,Tablas!$A$972:$G$974,3,TRUE)))))))),
(IF($F$16=2,(IF(2-$F$18=0, 0,
(IF(2-$F$18=1,(VLOOKUP(1,Tablas!$A$972:$G$974,3,TRUE)),
(IF(2-$F$18=2, (VLOOKUP(2,Tablas!$A$972:$G$974,3,TRUE)),
         0)))))),
(IF($F$16=1,(IF(1-$F$18=0, 0,
(IF(1-$F$18=1,(VLOOKUP(1,Tablas!$A$972:$G$974,3,TRUE)),0)))),0)))))))))))))),
(IF($F$16=0, 0,
 (IF($F$18&gt;$F$16, (VLOOKUP($F$16,Tablas!$A$972:$G$974,3,TRUE)),
(IF($F$16=4,(IF(4-$F$18=0, 0,
(IF(4-$F$18=1, (VLOOKUP(1,Tablas!$A$972:$G$974,3,TRUE)),
(IF(4-$F$18=2, (VLOOKUP(2,Tablas!$A$972:$G$974,3,TRUE)),
(IF(4-$F$18=3, (VLOOKUP(3,Tablas!$A$972:$G$974,3,TRUE)),
(IF(4-$F$18=4, (VLOOKUP(3,Tablas!$A$972:$G$974,3,TRUE)),
0)))))))))),
(IF($F$16=5,(IF(5-$F$18=0, (VLOOKUP(1,Tablas!$A$972:$G$974,3,TRUE)),
(IF(5-$F$18=1, (VLOOKUP(1,Tablas!$A$972:$G$974,3,TRUE)),
(IF(5-$F$18=2, (VLOOKUP(2,Tablas!$A$972:$G$974,3,TRUE)),
(IF(5-$F$18=3, (VLOOKUP(3,Tablas!$A$972:$G$974,3,TRUE)),
(IF(5-$F$18=4, (VLOOKUP(3,Tablas!$A$972:$G$974,3,TRUE)),
(VLOOKUP(3,Tablas!$A$972:$G$974,3,TRUE)))))))))))),
(IF($F$16=6,(IF(6-$F$18=0, (VLOOKUP(2,Tablas!$A$972:$G$974,3,TRUE)),
(IF(6-$F$18=1, (VLOOKUP(2,Tablas!$A$972:$G$974,3,TRUE)),
(IF(6-$F$18=2, (VLOOKUP(2,Tablas!$A$972:$G$974,3,TRUE)),
(IF(6-$F$18=3, (VLOOKUP(3,Tablas!$A$972:$G$974,3,TRUE)),
(IF(6-$F$18=4, (VLOOKUP(3,Tablas!$A$972:$G$974,3,TRUE)),
(VLOOKUP(3,Tablas!$A$972:$G$974,3,TRUE)))))))))))),
(IF($F$16&gt;6,(IF(7-$F$18=0, (VLOOKUP(3,Tablas!$A$972:$G$974,3,TRUE)),
(IF(7-$F$18=1, (VLOOKUP(3,Tablas!$A$972:$G$974,3,TRUE)),
(IF(7-$F$18=2, (VLOOKUP(3,Tablas!$A$972:$G$974,3,TRUE)),
(IF(7-$F$18=3, (VLOOKUP(3,Tablas!$A$972:$G$974,3,TRUE)),
(IF(7-$F$18=4, (VLOOKUP(3,Tablas!$A$972:$G$974,3,TRUE)),
(VLOOKUP(3,Tablas!$A$972:$G$974,3,TRUE)))))))))))),
(IF($F$16=3,(IF(3-$F$18=0,0,
(IF(3-$F$18=1,(VLOOKUP(1,Tablas!$A$972:$G$974,3,TRUE)),
(IF(3-$F$18=2, (VLOOKUP(2,Tablas!$A$972:$G$974,3,TRUE)),
(VLOOKUP(3,Tablas!$A$972:$G$974,3,TRUE)))))))),
(IF($F$16=2,(IF(2-$F$18=0, 0,
(IF(2-$F$18=1,(VLOOKUP(1,Tablas!$A$972:$G$974,3,TRUE)),
(IF(2-$F$18=2, (VLOOKUP(2,Tablas!$A$972:$G$974,3,TRUE)),
         0)))))),
(IF($F$16=1,(IF(1-$F$18=0, 0,
(IF(1-$F$18=1,(VLOOKUP(1,Tablas!$A$972:$G$974,3,TRUE)),0)))),0)))))))))))))))))))</f>
        <v>16063</v>
      </c>
      <c r="H29" s="337">
        <f>IF($F$14=1,
(IF($F$16=0, 0,
 (IF($F$18&gt;$F$16, (VLOOKUP($F$16,Tablas!$A$972:$G$974,4,TRUE)),
(IF($F$16&gt;4,(IF($F$18=0, (VLOOKUP(3,Tablas!$A$972:$G$974,4,TRUE)),
(IF($F$18=1, (VLOOKUP(3,Tablas!$A$972:$G$974,4,TRUE)),
(IF($F$18=2, (VLOOKUP(3,Tablas!$A$972:$G$974,4,TRUE)),
(VLOOKUP(3,Tablas!$A$972:$G$974,4,TRUE)))))))),
(IF($F$16=4,(IF(4-$F$18=0,(VLOOKUP(2,Tablas!$A$972:$G$974,4,TRUE)),
(IF(4-$F$18=1,(VLOOKUP(2,Tablas!$A$972:$G$974,4,TRUE)),
(IF(4-$F$18=2, (VLOOKUP(2,Tablas!$A$972:$G$974,4,TRUE)),
(VLOOKUP(3,Tablas!$A$972:$G$974,4,TRUE)))))))),
(IF($F$16=3,(IF(3-$F$18=0,(VLOOKUP(1,Tablas!$A$972:$G$974,4,TRUE)),
(IF(3-$F$18=1,(VLOOKUP(1,Tablas!$A$972:$G$974,4,TRUE)),
(IF(3-$F$18=2, (VLOOKUP(2,Tablas!$A$972:$G$974,4,TRUE)),
(VLOOKUP(3,Tablas!$A$972:$G$974,4,TRUE)))))))),
(IF($F$16=2,(IF(2-$F$18=0, 0,
(IF(2-$F$18=1,(VLOOKUP(1,Tablas!$A$972:$G$974,4,TRUE)),
(IF(2-$F$18=2, (VLOOKUP(2,Tablas!$A$972:$G$974,4,TRUE)),
         0)))))),
(IF($F$16=1,(IF(1-$F$18=0, 0,
(IF(1-$F$18=1,(VLOOKUP(1,Tablas!$A$972:$G$974,4,TRUE)),0)))),0)))))))))))))),
(IF($F$16=0, 0,
 (IF($F$18&gt;$F$16, (VLOOKUP($F$16,Tablas!$A$972:$G$974,4,TRUE)),
(IF($F$16=4,(IF(4-$F$18=0, 0,
(IF(4-$F$18=1, (VLOOKUP(1,Tablas!$A$972:$G$974,4,TRUE)),
(IF(4-$F$18=2, (VLOOKUP(2,Tablas!$A$972:$G$974,4,TRUE)),
(IF(4-$F$18=3, (VLOOKUP(3,Tablas!$A$972:$G$974,4,TRUE)),
(IF(4-$F$18=4, (VLOOKUP(3,Tablas!$A$972:$G$974,4,TRUE)),
0)))))))))),
(IF($F$16=5,(IF(5-$F$18=0, (VLOOKUP(1,Tablas!$A$972:$G$974,4,TRUE)),
(IF(5-$F$18=1, (VLOOKUP(1,Tablas!$A$972:$G$974,4,TRUE)),
(IF(5-$F$18=2, (VLOOKUP(2,Tablas!$A$972:$G$974,4,TRUE)),
(IF(5-$F$18=3, (VLOOKUP(3,Tablas!$A$972:$G$974,4,TRUE)),
(IF(5-$F$18=4, (VLOOKUP(3,Tablas!$A$972:$G$974,4,TRUE)),
(VLOOKUP(3,Tablas!$A$972:$G$974,4,TRUE)))))))))))),
(IF($F$16=6,(IF(6-$F$18=0, (VLOOKUP(2,Tablas!$A$972:$G$974,4,TRUE)),
(IF(6-$F$18=1, (VLOOKUP(2,Tablas!$A$972:$G$974,4,TRUE)),
(IF(6-$F$18=2, (VLOOKUP(2,Tablas!$A$972:$G$974,4,TRUE)),
(IF(6-$F$18=3, (VLOOKUP(3,Tablas!$A$972:$G$974,4,TRUE)),
(IF(6-$F$18=4, (VLOOKUP(3,Tablas!$A$972:$G$974,4,TRUE)),
(VLOOKUP(3,Tablas!$A$972:$G$974,4,TRUE)))))))))))),
(IF($F$16&gt;6,(IF(7-$F$18=0, (VLOOKUP(3,Tablas!$A$972:$G$974,4,TRUE)),
(IF(7-$F$18=1, (VLOOKUP(3,Tablas!$A$972:$G$974,4,TRUE)),
(IF(7-$F$18=2, (VLOOKUP(3,Tablas!$A$972:$G$974,4,TRUE)),
(IF(7-$F$18=3, (VLOOKUP(3,Tablas!$A$972:$G$974,4,TRUE)),
(IF(7-$F$18=4, (VLOOKUP(3,Tablas!$A$972:$G$974,4,TRUE)),
(VLOOKUP(3,Tablas!$A$972:$G$974,4,TRUE)))))))))))),
(IF($F$16=3,(IF(3-$F$18=0,0,
(IF(3-$F$18=1,(VLOOKUP(1,Tablas!$A$972:$G$974,4,TRUE)),
(IF(3-$F$18=2, (VLOOKUP(2,Tablas!$A$972:$G$974,4,TRUE)),
(VLOOKUP(3,Tablas!$A$972:$G$974,4,TRUE)))))))),
(IF($F$16=2,(IF(2-$F$18=0, 0,
(IF(2-$F$18=1,(VLOOKUP(1,Tablas!$A$972:$G$974,4,TRUE)),
(IF(2-$F$18=2, (VLOOKUP(2,Tablas!$A$972:$G$974,4,TRUE)),
         0)))))),
(IF($F$16=1,(IF(1-$F$18=0, 0,
(IF(1-$F$18=1,(VLOOKUP(1,Tablas!$A$972:$G$974,4,TRUE)),0)))),0)))))))))))))))))))</f>
        <v>10362</v>
      </c>
      <c r="I29" s="191"/>
      <c r="J29" s="191"/>
    </row>
    <row r="30" spans="1:11" s="189" customFormat="1" x14ac:dyDescent="0.15">
      <c r="A30" s="216"/>
      <c r="B30" s="265"/>
      <c r="C30" s="190"/>
      <c r="D30" s="190"/>
      <c r="E30" s="338" t="s">
        <v>82</v>
      </c>
      <c r="F30" s="194"/>
      <c r="G30" s="194">
        <f>SUM(G27:G29)</f>
        <v>79930</v>
      </c>
      <c r="H30" s="339">
        <f t="shared" ref="H30" si="0">SUM(H27:H29)</f>
        <v>51596</v>
      </c>
      <c r="I30" s="191"/>
      <c r="J30" s="191"/>
      <c r="K30" s="193"/>
    </row>
    <row r="31" spans="1:11" s="189" customFormat="1" hidden="1" x14ac:dyDescent="0.15">
      <c r="A31" s="216"/>
      <c r="B31" s="265"/>
      <c r="C31" s="190"/>
      <c r="D31" s="179"/>
      <c r="E31" s="335" t="s">
        <v>83</v>
      </c>
      <c r="F31" s="191"/>
      <c r="G31" s="191">
        <v>0</v>
      </c>
      <c r="H31" s="336">
        <v>0</v>
      </c>
      <c r="I31" s="194"/>
      <c r="J31" s="194"/>
    </row>
    <row r="32" spans="1:11" s="193" customFormat="1" ht="48" customHeight="1" x14ac:dyDescent="0.15">
      <c r="A32" s="216"/>
      <c r="B32" s="265"/>
      <c r="C32" s="179"/>
      <c r="D32" s="190"/>
      <c r="E32" s="411" t="s">
        <v>169</v>
      </c>
      <c r="F32" s="412"/>
      <c r="G32" s="191">
        <f>(G30)*4%</f>
        <v>3197.2000000000003</v>
      </c>
      <c r="H32" s="336">
        <f>(H30)*4%</f>
        <v>2063.84</v>
      </c>
      <c r="I32" s="191"/>
      <c r="J32" s="191"/>
      <c r="K32" s="189"/>
    </row>
    <row r="33" spans="1:11" s="189" customFormat="1" x14ac:dyDescent="0.15">
      <c r="A33" s="216"/>
      <c r="B33" s="265"/>
      <c r="C33" s="190"/>
      <c r="D33" s="195"/>
      <c r="E33" s="340" t="s">
        <v>86</v>
      </c>
      <c r="F33" s="314"/>
      <c r="G33" s="314">
        <f>SUM(G30:G32)</f>
        <v>83127.199999999997</v>
      </c>
      <c r="H33" s="341">
        <f>SUM(H30:H32)</f>
        <v>53659.839999999997</v>
      </c>
      <c r="I33" s="191"/>
      <c r="J33" s="191"/>
    </row>
    <row r="34" spans="1:11" s="189" customFormat="1" x14ac:dyDescent="0.15">
      <c r="A34" s="216"/>
      <c r="B34" s="265"/>
      <c r="C34" s="195"/>
      <c r="D34" s="195"/>
      <c r="E34" s="416" t="s">
        <v>84</v>
      </c>
      <c r="F34" s="417"/>
      <c r="G34" s="342">
        <f>IF($F$14=1,IF($F$16=0,0,IF($F$18=0,0,IF($F$18=1,(VLOOKUP(1,Tablas!$A$972:$G$974,3,TRUE)),(VLOOKUP(2,Tablas!$A$972:$G$974,3,TRUE))))),
IF($F$16=0,0,IF($F$18=0,0,IF($F$18=1,(VLOOKUP(1,Tablas!$A$972:$G$974,3,TRUE)),IF($F$18=2,(VLOOKUP(2,Tablas!$A$972:$G$974,3,TRUE)), (VLOOKUP(3,Tablas!$A$972:$G$974,3,TRUE)))))))</f>
        <v>9449</v>
      </c>
      <c r="H34" s="343">
        <f>IF($F$14=1,IF($F$16=0,0,IF($F$18=0,0,IF($F$18=1,(VLOOKUP(1,Tablas!$A$972:$G$974,4,TRUE)),(VLOOKUP(2,Tablas!$A$972:$G$974,4,TRUE))))),
IF($F$16=0,0,IF($F$18=0,0,IF($F$18=1,(VLOOKUP(1,Tablas!$A$972:$G$974,4,TRUE)),IF($F$18=2,(VLOOKUP(2,Tablas!$A$972:$G$974,4,TRUE)), (VLOOKUP(3,Tablas!$A$972:$G$974,4,TRUE)))))))</f>
        <v>6096</v>
      </c>
      <c r="I34" s="194"/>
      <c r="J34" s="194"/>
    </row>
    <row r="35" spans="1:11" s="189" customFormat="1" x14ac:dyDescent="0.15">
      <c r="A35" s="216"/>
      <c r="B35" s="265"/>
      <c r="C35" s="195"/>
      <c r="D35" s="195"/>
      <c r="E35" s="196"/>
      <c r="F35" s="196"/>
      <c r="G35" s="196"/>
      <c r="H35" s="196"/>
      <c r="I35" s="194"/>
      <c r="J35" s="194"/>
      <c r="K35" s="193"/>
    </row>
    <row r="36" spans="1:11" s="189" customFormat="1" ht="21.75" customHeight="1" x14ac:dyDescent="0.15">
      <c r="A36" s="223"/>
      <c r="B36" s="222"/>
      <c r="C36" s="195"/>
      <c r="D36" s="195"/>
      <c r="E36" s="406" t="s">
        <v>158</v>
      </c>
      <c r="F36" s="406"/>
      <c r="G36" s="406"/>
      <c r="H36" s="406"/>
      <c r="I36" s="197"/>
      <c r="J36" s="197"/>
    </row>
    <row r="37" spans="1:11" s="193" customFormat="1" x14ac:dyDescent="0.15">
      <c r="A37" s="216"/>
      <c r="B37" s="265"/>
      <c r="C37" s="195"/>
      <c r="D37" s="182"/>
      <c r="E37" s="332" t="s">
        <v>80</v>
      </c>
      <c r="F37" s="344"/>
      <c r="G37" s="344">
        <f>VLOOKUP($I$14,Tablas!$A$1428:$G$1494,3,TRUE)+75</f>
        <v>17945.010000000002</v>
      </c>
      <c r="H37" s="345">
        <f>VLOOKUP($I$14,Tablas!$A$1428:$G$1494,4,TRUE)+75</f>
        <v>11604.09</v>
      </c>
      <c r="I37" s="178"/>
      <c r="J37" s="178"/>
      <c r="K37" s="189"/>
    </row>
    <row r="38" spans="1:11" s="189" customFormat="1" x14ac:dyDescent="0.15">
      <c r="A38" s="216"/>
      <c r="B38" s="224"/>
      <c r="C38" s="182"/>
      <c r="D38" s="182"/>
      <c r="E38" s="335" t="s">
        <v>81</v>
      </c>
      <c r="F38" s="191"/>
      <c r="G38" s="191">
        <f>IF($F$14=1,0,(VLOOKUP($I$16,Tablas!$A$1428:$G$1494,3,TRUE)))</f>
        <v>15939.75</v>
      </c>
      <c r="H38" s="336">
        <f>IF($F$14=1,0,(VLOOKUP($I$16,Tablas!$A$1428:$G$1494,4,TRUE)))</f>
        <v>10285.18</v>
      </c>
      <c r="I38" s="191"/>
      <c r="J38" s="191"/>
    </row>
    <row r="39" spans="1:11" s="189" customFormat="1" x14ac:dyDescent="0.15">
      <c r="A39" s="216"/>
      <c r="B39" s="225"/>
      <c r="C39" s="182"/>
      <c r="D39" s="179"/>
      <c r="E39" s="335" t="s">
        <v>95</v>
      </c>
      <c r="F39" s="191"/>
      <c r="G39" s="317">
        <f>IF($F$14=1,
(IF($F$16=0, 0,
 (IF($F$18&gt;$F$16, (VLOOKUP($F$16,Tablas!$A$1495:$G$1497,3,TRUE)),
(IF($F$16&gt;4,(IF($F$18=0, (VLOOKUP(3,Tablas!$A$1495:$G$1497,3,TRUE)),
(IF($F$18=1, (VLOOKUP(3,Tablas!$A$1495:$G$1497,3,TRUE)),
(IF($F$18=2, (VLOOKUP(3,Tablas!$A$1495:$G$1497,3,TRUE)),
(VLOOKUP(3,Tablas!$A$1495:$G$1497,3,TRUE)))))))),
(IF($F$16=4,(IF(4-$F$18=0,(VLOOKUP(2,Tablas!$A$1495:$G$1497,3,TRUE)),
(IF(4-$F$18=1,(VLOOKUP(2,Tablas!$A$1495:$G$1497,3,TRUE)),
(IF(4-$F$18=2, (VLOOKUP(2,Tablas!$A$1495:$G$1497,3,TRUE)),
(VLOOKUP(3,Tablas!$A$1495:$G$1497,3,TRUE)))))))),
(IF($F$16=3,(IF(3-$F$18=0,(VLOOKUP(1,Tablas!$A$1495:$G$1497,3,TRUE)),
(IF(3-$F$18=1,(VLOOKUP(1,Tablas!$A$1495:$G$1497,3,TRUE)),
(IF(3-$F$18=2, (VLOOKUP(2,Tablas!$A$1495:$G$1497,3,TRUE)),
(VLOOKUP(3,Tablas!$A$1495:$G$1497,3,TRUE)))))))),
(IF($F$16=2,(IF(2-$F$18=0, 0,
(IF(2-$F$18=1,(VLOOKUP(1,Tablas!$A$1495:$G$1497,3,TRUE)),
(IF(2-$F$18=2, (VLOOKUP(2,Tablas!$A$1495:$G$1497,3,TRUE)),
         0)))))),
(IF($F$16=1,(IF(1-$F$18=0, 0,
(IF(1-$F$18=1,(VLOOKUP(1,Tablas!$A$1495:$G$1497,3,TRUE)),0)))),0)))))))))))))),
(IF($F$16=0, 0,
 (IF($F$18&gt;$F$16, (VLOOKUP($F$16,Tablas!$A$1495:$G$1497,3,TRUE)),
(IF($F$16=4,(IF(4-$F$18=0, 0,
(IF(4-$F$18=1, (VLOOKUP(1,Tablas!$A$1495:$G$1497,3,TRUE)),
(IF(4-$F$18=2, (VLOOKUP(2,Tablas!$A$1495:$G$1497,3,TRUE)),
(IF(4-$F$18=3, (VLOOKUP(3,Tablas!$A$1495:$G$1497,3,TRUE)),
(IF(4-$F$18=4, (VLOOKUP(3,Tablas!$A$1495:$G$1497,3,TRUE)),
0)))))))))),
(IF($F$16=5,(IF(5-$F$18=0, (VLOOKUP(1,Tablas!$A$1495:$G$1497,3,TRUE)),
(IF(5-$F$18=1, (VLOOKUP(1,Tablas!$A$1495:$G$1497,3,TRUE)),
(IF(5-$F$18=2, (VLOOKUP(2,Tablas!$A$1495:$G$1497,3,TRUE)),
(IF(5-$F$18=3, (VLOOKUP(3,Tablas!$A$1495:$G$1497,3,TRUE)),
(IF(5-$F$18=4, (VLOOKUP(3,Tablas!$A$1495:$G$1497,3,TRUE)),
(VLOOKUP(3,Tablas!$A$1495:$G$1497,3,TRUE)))))))))))),
(IF($F$16=6,(IF(6-$F$18=0, (VLOOKUP(2,Tablas!$A$1495:$G$1497,3,TRUE)),
(IF(6-$F$18=1, (VLOOKUP(2,Tablas!$A$1495:$G$1497,3,TRUE)),
(IF(6-$F$18=2, (VLOOKUP(2,Tablas!$A$1495:$G$1497,3,TRUE)),
(IF(6-$F$18=3, (VLOOKUP(3,Tablas!$A$1495:$G$1497,3,TRUE)),
(IF(6-$F$18=4, (VLOOKUP(3,Tablas!$A$1495:$G$1497,3,TRUE)),
(VLOOKUP(3,Tablas!$A$1495:$G$1497,3,TRUE)))))))))))),
(IF($F$16&gt;6,(IF(7-$F$18=0, (VLOOKUP(3,Tablas!$A$1495:$G$1497,3,TRUE)),
(IF(7-$F$18=1, (VLOOKUP(3,Tablas!$A$1495:$G$1497,3,TRUE)),
(IF(7-$F$18=2, (VLOOKUP(3,Tablas!$A$1495:$G$1497,3,TRUE)),
(IF(7-$F$18=3, (VLOOKUP(3,Tablas!$A$1495:$G$1497,3,TRUE)),
(IF(7-$F$18=4, (VLOOKUP(3,Tablas!$A$1495:$G$1497,3,TRUE)),
(VLOOKUP(3,Tablas!$A$1495:$G$1497,3,TRUE)))))))))))),
(IF($F$16=3,(IF(3-$F$18=0,0,
(IF(3-$F$18=1,(VLOOKUP(1,Tablas!$A$1495:$G$1497,3,TRUE)),
(IF(3-$F$18=2, (VLOOKUP(2,Tablas!$A$1495:$G$1497,3,TRUE)),
(VLOOKUP(3,Tablas!$A$1495:$G$1497,3,TRUE)))))))),
(IF($F$16=2,(IF(2-$F$18=0, 0,
(IF(2-$F$18=1,(VLOOKUP(1,Tablas!$A$1495:$G$1497,3,TRUE)),
(IF(2-$F$18=2, (VLOOKUP(2,Tablas!$A$1495:$G$1497,3,TRUE)),
         0)))))),
(IF($F$16=1,(IF(1-$F$18=0, 0,
(IF(1-$F$18=1,(VLOOKUP(1,Tablas!$A$1495:$G$1497,3,TRUE)),0)))),0)))))))))))))))))))</f>
        <v>8513.3900000000012</v>
      </c>
      <c r="H39" s="346">
        <f>IF($F$14=1,
(IF($F$16=0, 0,
 (IF($F$18&gt;$F$16, (VLOOKUP($F$16,Tablas!$A$1495:$G$1497,4,TRUE)),
(IF($F$16&gt;4,(IF($F$18=0, (VLOOKUP(3,Tablas!$A$1495:$G$1497,4,TRUE)),
(IF($F$18=1, (VLOOKUP(3,Tablas!$A$1495:$G$1497,4,TRUE)),
(IF($F$18=2, (VLOOKUP(3,Tablas!$A$1495:$G$1497,4,TRUE)),
(VLOOKUP(3,Tablas!$A$1495:$G$1497,4,TRUE)))))))),
(IF($F$16=4,(IF(4-$F$18=0,(VLOOKUP(2,Tablas!$A$1495:$G$1497,4,TRUE)),
(IF(4-$F$18=1,(VLOOKUP(2,Tablas!$A$1495:$G$1497,4,TRUE)),
(IF(4-$F$18=2, (VLOOKUP(2,Tablas!$A$1495:$G$1497,4,TRUE)),
(VLOOKUP(3,Tablas!$A$1495:$G$1497,4,TRUE)))))))),
(IF($F$16=3,(IF(3-$F$18=0,(VLOOKUP(1,Tablas!$A$1495:$G$1497,4,TRUE)),
(IF(3-$F$18=1,(VLOOKUP(1,Tablas!$A$1495:$G$1497,4,TRUE)),
(IF(3-$F$18=2, (VLOOKUP(2,Tablas!$A$1495:$G$1497,4,TRUE)),
(VLOOKUP(3,Tablas!$A$1495:$G$1497,4,TRUE)))))))),
(IF($F$16=2,(IF(2-$F$18=0, 0,
(IF(2-$F$18=1,(VLOOKUP(1,Tablas!$A$1495:$G$1497,4,TRUE)),
(IF(2-$F$18=2, (VLOOKUP(2,Tablas!$A$1495:$G$1497,4,TRUE)),
         0)))))),
(IF($F$16=1,(IF(1-$F$18=0, 0,
(IF(1-$F$18=1,(VLOOKUP(1,Tablas!$A$1495:$G$1497,4,TRUE)),0)))),0)))))))))))))),
(IF($F$16=0, 0,
 (IF($F$18&gt;$F$16, (VLOOKUP($F$16,Tablas!$A$1495:$G$1497,4,TRUE)),
(IF($F$16=4,(IF(4-$F$18=0, 0,
(IF(4-$F$18=1, (VLOOKUP(1,Tablas!$A$1495:$G$1497,4,TRUE)),
(IF(4-$F$18=2, (VLOOKUP(2,Tablas!$A$1495:$G$1497,4,TRUE)),
(IF(4-$F$18=3, (VLOOKUP(3,Tablas!$A$1495:$G$1497,4,TRUE)),
(IF(4-$F$18=4, (VLOOKUP(3,Tablas!$A$1495:$G$1497,4,TRUE)),
0)))))))))),
(IF($F$16=5,(IF(5-$F$18=0, (VLOOKUP(1,Tablas!$A$1495:$G$1497,4,TRUE)),
(IF(5-$F$18=1, (VLOOKUP(1,Tablas!$A$1495:$G$1497,4,TRUE)),
(IF(5-$F$18=2, (VLOOKUP(2,Tablas!$A$1495:$G$1497,4,TRUE)),
(IF(5-$F$18=3, (VLOOKUP(3,Tablas!$A$1495:$G$1497,4,TRUE)),
(IF(5-$F$18=4, (VLOOKUP(3,Tablas!$A$1495:$G$1497,4,TRUE)),
(VLOOKUP(3,Tablas!$A$1495:$G$1497,4,TRUE)))))))))))),
(IF($F$16=6,(IF(6-$F$18=0, (VLOOKUP(2,Tablas!$A$1495:$G$1497,4,TRUE)),
(IF(6-$F$18=1, (VLOOKUP(2,Tablas!$A$1495:$G$1497,4,TRUE)),
(IF(6-$F$18=2, (VLOOKUP(2,Tablas!$A$1495:$G$1497,4,TRUE)),
(IF(6-$F$18=3, (VLOOKUP(3,Tablas!$A$1495:$G$1497,4,TRUE)),
(IF(6-$F$18=4, (VLOOKUP(3,Tablas!$A$1495:$G$1497,4,TRUE)),
(VLOOKUP(3,Tablas!$A$1495:$G$1497,4,TRUE)))))))))))),
(IF($F$16&gt;6,(IF(7-$F$18=0, (VLOOKUP(3,Tablas!$A$1495:$G$1497,4,TRUE)),
(IF(7-$F$18=1, (VLOOKUP(3,Tablas!$A$1495:$G$1497,4,TRUE)),
(IF(7-$F$18=2, (VLOOKUP(3,Tablas!$A$1495:$G$1497,4,TRUE)),
(IF(7-$F$18=3, (VLOOKUP(3,Tablas!$A$1495:$G$1497,4,TRUE)),
(IF(7-$F$18=4, (VLOOKUP(3,Tablas!$A$1495:$G$1497,4,TRUE)),
(VLOOKUP(3,Tablas!$A$1495:$G$1497,4,TRUE)))))))))))),
(IF($F$16=3,(IF(3-$F$18=0,0,
(IF(3-$F$18=1,(VLOOKUP(1,Tablas!$A$1495:$G$1497,4,TRUE)),
(IF(3-$F$18=2, (VLOOKUP(2,Tablas!$A$1495:$G$1497,4,TRUE)),
(VLOOKUP(3,Tablas!$A$1495:$G$1497,4,TRUE)))))))),
(IF($F$16=2,(IF(2-$F$18=0, 0,
(IF(2-$F$18=1,(VLOOKUP(1,Tablas!$A$1495:$G$1497,4,TRUE)),
(IF(2-$F$18=2, (VLOOKUP(2,Tablas!$A$1495:$G$1497,4,TRUE)),
         0)))))),
(IF($F$16=1,(IF(1-$F$18=0, 0,
(IF(1-$F$18=1,(VLOOKUP(1,Tablas!$A$1495:$G$1497,4,TRUE)),0)))),0)))))))))))))))))))</f>
        <v>5491.8600000000006</v>
      </c>
      <c r="I39" s="191"/>
      <c r="J39" s="191"/>
    </row>
    <row r="40" spans="1:11" s="189" customFormat="1" x14ac:dyDescent="0.15">
      <c r="A40" s="216"/>
      <c r="B40" s="224"/>
      <c r="C40" s="179"/>
      <c r="D40" s="179"/>
      <c r="E40" s="338" t="s">
        <v>82</v>
      </c>
      <c r="F40" s="194"/>
      <c r="G40" s="194">
        <f>SUM(G37:G39)</f>
        <v>42398.15</v>
      </c>
      <c r="H40" s="339">
        <f>SUM(H37:H39)</f>
        <v>27381.13</v>
      </c>
      <c r="I40" s="191"/>
      <c r="J40" s="191"/>
      <c r="K40" s="193"/>
    </row>
    <row r="41" spans="1:11" s="189" customFormat="1" hidden="1" x14ac:dyDescent="0.15">
      <c r="A41" s="216"/>
      <c r="B41" s="224"/>
      <c r="C41" s="179"/>
      <c r="D41" s="179"/>
      <c r="E41" s="335" t="s">
        <v>83</v>
      </c>
      <c r="F41" s="191"/>
      <c r="G41" s="191">
        <v>0</v>
      </c>
      <c r="H41" s="336">
        <v>0</v>
      </c>
      <c r="I41" s="194"/>
      <c r="J41" s="194"/>
    </row>
    <row r="42" spans="1:11" s="193" customFormat="1" ht="48" customHeight="1" x14ac:dyDescent="0.15">
      <c r="A42" s="223"/>
      <c r="B42" s="222"/>
      <c r="C42" s="179"/>
      <c r="D42" s="179"/>
      <c r="E42" s="411" t="s">
        <v>169</v>
      </c>
      <c r="F42" s="412"/>
      <c r="G42" s="191">
        <f>(G40)*4%</f>
        <v>1695.9260000000002</v>
      </c>
      <c r="H42" s="336">
        <f>(H40)*4%</f>
        <v>1095.2452000000001</v>
      </c>
      <c r="I42" s="191"/>
      <c r="J42" s="191"/>
    </row>
    <row r="43" spans="1:11" s="189" customFormat="1" x14ac:dyDescent="0.15">
      <c r="A43" s="420"/>
      <c r="B43" s="407"/>
      <c r="C43" s="179"/>
      <c r="D43" s="182"/>
      <c r="E43" s="347" t="s">
        <v>93</v>
      </c>
      <c r="F43" s="320"/>
      <c r="G43" s="320">
        <f>SUM(G40:G42)</f>
        <v>44094.076000000001</v>
      </c>
      <c r="H43" s="348">
        <f>SUM(H40:H42)</f>
        <v>28476.375200000002</v>
      </c>
      <c r="I43" s="191"/>
      <c r="J43" s="191"/>
    </row>
    <row r="44" spans="1:11" s="189" customFormat="1" x14ac:dyDescent="0.15">
      <c r="A44" s="420"/>
      <c r="B44" s="407"/>
      <c r="C44" s="182"/>
      <c r="D44" s="182"/>
      <c r="E44" s="349" t="s">
        <v>94</v>
      </c>
      <c r="F44" s="321"/>
      <c r="G44" s="321">
        <f>(G40+G42)-78</f>
        <v>44016.076000000001</v>
      </c>
      <c r="H44" s="350">
        <f>H40+H42-78</f>
        <v>28398.375200000002</v>
      </c>
      <c r="I44" s="194"/>
      <c r="J44" s="194"/>
    </row>
    <row r="45" spans="1:11" s="189" customFormat="1" x14ac:dyDescent="0.2">
      <c r="A45" s="216"/>
      <c r="B45" s="265"/>
      <c r="C45" s="182"/>
      <c r="D45" s="294"/>
      <c r="E45" s="340" t="s">
        <v>86</v>
      </c>
      <c r="F45" s="314"/>
      <c r="G45" s="314">
        <f>G43+G44</f>
        <v>88110.152000000002</v>
      </c>
      <c r="H45" s="341">
        <f t="shared" ref="H45" si="1">H43+H44</f>
        <v>56874.750400000004</v>
      </c>
      <c r="I45" s="198"/>
      <c r="J45" s="198"/>
      <c r="K45" s="193"/>
    </row>
    <row r="46" spans="1:11" s="189" customFormat="1" x14ac:dyDescent="0.2">
      <c r="A46" s="216"/>
      <c r="B46" s="265"/>
      <c r="C46" s="294"/>
      <c r="D46" s="294"/>
      <c r="E46" s="416" t="s">
        <v>84</v>
      </c>
      <c r="F46" s="417"/>
      <c r="G46" s="342">
        <f>IF($F$14=1,IF($F$16=0,0,IF($F$18=0,0,IF($F$18=1,(VLOOKUP(1,Tablas!$A$1495:$G$1497,3,TRUE)),(VLOOKUP(2,Tablas!$A$1495:$G$1497,3,TRUE))))),
IF($F$16=0,0,IF($F$18=0,0,IF($F$18=1,(VLOOKUP(1,Tablas!$A$1495:$G$1497,3,TRUE)),IF($F$18=2,(VLOOKUP(2,Tablas!$A$1495:$G$1497,3,TRUE)), (VLOOKUP(3,Tablas!$A$1495:$G$1497,3,TRUE)))))))</f>
        <v>5007.97</v>
      </c>
      <c r="H46" s="343">
        <f>IF($F$14=1,IF($F$16=0,0,IF($F$18=0,0,IF($F$18=1,(VLOOKUP(1,Tablas!$A$1495:$G$1497,4,TRUE)),(VLOOKUP(2,Tablas!$A$1495:$G$1497,4,TRUE))))),
IF($F$16=0,0,IF($F$18=0,0,IF($F$18=1,(VLOOKUP(1,Tablas!$A$1495:$G$1497,4,TRUE)),IF($F$18=2,(VLOOKUP(2,Tablas!$A$1495:$G$1497,4,TRUE)), (VLOOKUP(3,Tablas!$A$1495:$G$1497,4,TRUE)))))))</f>
        <v>3230.88</v>
      </c>
      <c r="I46" s="197"/>
      <c r="J46" s="197"/>
    </row>
    <row r="47" spans="1:11" s="189" customFormat="1" x14ac:dyDescent="0.2">
      <c r="A47" s="216"/>
      <c r="B47" s="265"/>
      <c r="C47" s="294"/>
      <c r="D47" s="294"/>
      <c r="E47" s="180"/>
      <c r="F47" s="180"/>
      <c r="G47" s="180"/>
      <c r="H47" s="180"/>
      <c r="I47" s="178"/>
      <c r="J47" s="178"/>
    </row>
    <row r="48" spans="1:11" s="189" customFormat="1" ht="24" customHeight="1" x14ac:dyDescent="0.2">
      <c r="A48" s="216"/>
      <c r="B48" s="265"/>
      <c r="C48" s="294"/>
      <c r="D48" s="176"/>
      <c r="E48" s="406" t="s">
        <v>159</v>
      </c>
      <c r="F48" s="406"/>
      <c r="G48" s="406"/>
      <c r="H48" s="406"/>
      <c r="I48" s="191"/>
      <c r="J48" s="191"/>
    </row>
    <row r="49" spans="1:11" s="193" customFormat="1" x14ac:dyDescent="0.2">
      <c r="A49" s="216"/>
      <c r="B49" s="265"/>
      <c r="C49" s="176"/>
      <c r="D49" s="176"/>
      <c r="E49" s="332" t="s">
        <v>80</v>
      </c>
      <c r="F49" s="344"/>
      <c r="G49" s="344">
        <f>VLOOKUP($I$14,Tablas!$A$1054:$G$1120,3,TRUE)+75</f>
        <v>9347.1750000000011</v>
      </c>
      <c r="H49" s="345">
        <f>VLOOKUP($I$14,Tablas!$A$1054:$G$1120,4,TRUE)+75</f>
        <v>6057.0750000000007</v>
      </c>
      <c r="I49" s="191"/>
      <c r="J49" s="191"/>
      <c r="K49" s="189"/>
    </row>
    <row r="50" spans="1:11" s="189" customFormat="1" x14ac:dyDescent="0.2">
      <c r="A50" s="216"/>
      <c r="B50" s="265"/>
      <c r="C50" s="176"/>
      <c r="D50" s="176"/>
      <c r="E50" s="335" t="s">
        <v>81</v>
      </c>
      <c r="F50" s="191"/>
      <c r="G50" s="191">
        <f>IF($F$14=1,0,(VLOOKUP($I$16,Tablas!$A$1054:$G$1120,3,TRUE)))</f>
        <v>8270.625</v>
      </c>
      <c r="H50" s="336">
        <f>IF($F$14=1,0,(VLOOKUP($I$16,Tablas!$A$1054:$G$1120,4,TRUE)))</f>
        <v>5336.6500000000005</v>
      </c>
      <c r="I50" s="191"/>
      <c r="J50" s="191"/>
      <c r="K50" s="193"/>
    </row>
    <row r="51" spans="1:11" s="189" customFormat="1" x14ac:dyDescent="0.2">
      <c r="A51" s="216"/>
      <c r="B51" s="265"/>
      <c r="C51" s="176"/>
      <c r="D51" s="176"/>
      <c r="E51" s="335" t="s">
        <v>95</v>
      </c>
      <c r="F51" s="191"/>
      <c r="G51" s="191">
        <f>IF($F$14=1,
(IF($F$16=0, 0,
 (IF($F$18&gt;$F$16, (VLOOKUP($F$16,Tablas!$A$1121:$G$1123,3,TRUE)),
(IF($F$16&gt;4,(IF($F$18=0, (VLOOKUP(3,Tablas!$A$1121:$G$1123,3,TRUE)),
(IF($F$18=1, (VLOOKUP(3,Tablas!$A$1121:$G$1123,3,TRUE)),
(IF($F$18=2, (VLOOKUP(3,Tablas!$A$1121:$G$1123,3,TRUE)),
(VLOOKUP(3,Tablas!$A$1121:$G$1123,3,TRUE)))))))),
(IF($F$16=4,(IF(4-$F$18=0,(VLOOKUP(2,Tablas!$A$1121:$G$1123,3,TRUE)),
(IF(4-$F$18=1,(VLOOKUP(2,Tablas!$A$1121:$G$1123,3,TRUE)),
(IF(4-$F$18=2, (VLOOKUP(2,Tablas!$A$1121:$G$1123,3,TRUE)),
(VLOOKUP(3,Tablas!$A$1121:$G$1123,3,TRUE)))))))),
(IF($F$16=3,(IF(3-$F$18=0,(VLOOKUP(1,Tablas!$A$1121:$G$1123,3,TRUE)),
(IF(3-$F$18=1,(VLOOKUP(1,Tablas!$A$1121:$G$1123,3,TRUE)),
(IF(3-$F$18=2, (VLOOKUP(2,Tablas!$A$1121:$G$1123,3,TRUE)),
(VLOOKUP(3,Tablas!$A$1121:$G$1123,3,TRUE)))))))),
(IF($F$16=2,(IF(2-$F$18=0, 0,
(IF(2-$F$18=1,(VLOOKUP(1,Tablas!$A$1121:$G$1123,3,TRUE)),
(IF(2-$F$18=2, (VLOOKUP(2,Tablas!$A$1121:$G$1123,3,TRUE)),
         0)))))),
(IF($F$16=1,(IF(1-$F$18=0, 0,
(IF(1-$F$18=1,(VLOOKUP(1,Tablas!$A$1121:$G$1123,3,TRUE)),0)))),0)))))))))))))),
(IF($F$16=0, 0,
 (IF($F$18&gt;$F$16, (VLOOKUP($F$16,Tablas!$A$1121:$G$1123,3,TRUE)),
(IF($F$16=4,(IF(4-$F$18=0, 0,
(IF(4-$F$18=1, (VLOOKUP(1,Tablas!$A$1121:$G$1123,3,TRUE)),
(IF(4-$F$18=2, (VLOOKUP(2,Tablas!$A$1121:$G$1123,3,TRUE)),
(IF(4-$F$18=3, (VLOOKUP(3,Tablas!$A$1121:$G$1123,3,TRUE)),
(IF(4-$F$18=4, (VLOOKUP(3,Tablas!$A$1121:$G$1123,3,TRUE)),
0)))))))))),
(IF($F$16=5,(IF(5-$F$18=0, (VLOOKUP(1,Tablas!$A$1121:$G$1123,3,TRUE)),
(IF(5-$F$18=1, (VLOOKUP(1,Tablas!$A$1121:$G$1123,3,TRUE)),
(IF(5-$F$18=2, (VLOOKUP(2,Tablas!$A$1121:$G$1123,3,TRUE)),
(IF(5-$F$18=3, (VLOOKUP(3,Tablas!$A$1121:$G$1123,3,TRUE)),
(IF(5-$F$18=4, (VLOOKUP(3,Tablas!$A$1121:$G$1123,3,TRUE)),
(VLOOKUP(3,Tablas!$A$1121:$G$1123,3,TRUE)))))))))))),
(IF($F$16=6,(IF(6-$F$18=0, (VLOOKUP(2,Tablas!$A$1121:$G$1123,3,TRUE)),
(IF(6-$F$18=1, (VLOOKUP(2,Tablas!$A$1121:$G$1123,3,TRUE)),
(IF(6-$F$18=2, (VLOOKUP(2,Tablas!$A$1121:$G$1123,3,TRUE)),
(IF(6-$F$18=3, (VLOOKUP(3,Tablas!$A$1121:$G$1123,3,TRUE)),
(IF(6-$F$18=4, (VLOOKUP(3,Tablas!$A$1121:$G$1123,3,TRUE)),
(VLOOKUP(3,Tablas!$A$1121:$G$1123,3,TRUE)))))))))))),
(IF($F$16&gt;6,(IF(7-$F$18=0, (VLOOKUP(3,Tablas!$A$1121:$G$1123,3,TRUE)),
(IF(7-$F$18=1, (VLOOKUP(3,Tablas!$A$1121:$G$1123,3,TRUE)),
(IF(7-$F$18=2, (VLOOKUP(3,Tablas!$A$1121:$G$1123,3,TRUE)),
(IF(7-$F$18=3, (VLOOKUP(3,Tablas!$A$1121:$G$1123,3,TRUE)),
(IF(7-$F$18=4, (VLOOKUP(3,Tablas!$A$1121:$G$1123,3,TRUE)),
(VLOOKUP(3,Tablas!$A$1121:$G$1123,3,TRUE)))))))))))),
(IF($F$16=3,(IF(3-$F$18=0,0,
(IF(3-$F$18=1,(VLOOKUP(1,Tablas!$A$1121:$G$1123,3,TRUE)),
(IF(3-$F$18=2, (VLOOKUP(2,Tablas!$A$1121:$G$1123,3,TRUE)),
(VLOOKUP(3,Tablas!$A$1121:$G$1123,3,TRUE)))))))),
(IF($F$16=2,(IF(2-$F$18=0, 0,
(IF(2-$F$18=1,(VLOOKUP(1,Tablas!$A$1121:$G$1123,3,TRUE)),
(IF(2-$F$18=2, (VLOOKUP(2,Tablas!$A$1121:$G$1123,3,TRUE)),
         0)))))),
(IF($F$16=1,(IF(1-$F$18=0, 0,
(IF(1-$F$18=1,(VLOOKUP(1,Tablas!$A$1121:$G$1123,3,TRUE)),0)))),0)))))))))))))))))))</f>
        <v>4417.3250000000007</v>
      </c>
      <c r="H51" s="336">
        <f>IF($F$14=1,
(IF($F$16=0, 0,
 (IF($F$18&gt;$F$16, (VLOOKUP($F$16,Tablas!$A$1121:$G$1123,4,TRUE)),
(IF($F$16&gt;4,(IF($F$18=0, (VLOOKUP(3,Tablas!$A$1121:$G$1123,4,TRUE)),
(IF($F$18=1, (VLOOKUP(3,Tablas!$A$1121:$G$1123,4,TRUE)),
(IF($F$18=2, (VLOOKUP(3,Tablas!$A$1121:$G$1123,4,TRUE)),
(VLOOKUP(3,Tablas!$A$1121:$G$1123,4,TRUE)))))))),
(IF($F$16=4,(IF(4-$F$18=0,(VLOOKUP(2,Tablas!$A$1121:$G$1123,4,TRUE)),
(IF(4-$F$18=1,(VLOOKUP(2,Tablas!$A$1121:$G$1123,4,TRUE)),
(IF(4-$F$18=2, (VLOOKUP(2,Tablas!$A$1121:$G$1123,4,TRUE)),
(VLOOKUP(3,Tablas!$A$1121:$G$1123,4,TRUE)))))))),
(IF($F$16=3,(IF(3-$F$18=0,(VLOOKUP(1,Tablas!$A$1121:$G$1123,4,TRUE)),
(IF(3-$F$18=1,(VLOOKUP(1,Tablas!$A$1121:$G$1123,4,TRUE)),
(IF(3-$F$18=2, (VLOOKUP(2,Tablas!$A$1121:$G$1123,4,TRUE)),
(VLOOKUP(3,Tablas!$A$1121:$G$1123,4,TRUE)))))))),
(IF($F$16=2,(IF(2-$F$18=0, 0,
(IF(2-$F$18=1,(VLOOKUP(1,Tablas!$A$1121:$G$1123,4,TRUE)),
(IF(2-$F$18=2, (VLOOKUP(2,Tablas!$A$1121:$G$1123,4,TRUE)),
         0)))))),
(IF($F$16=1,(IF(1-$F$18=0, 0,
(IF(1-$F$18=1,(VLOOKUP(1,Tablas!$A$1121:$G$1123,4,TRUE)),0)))),0)))))))))))))),
(IF($F$16=0, 0,
 (IF($F$18&gt;$F$16, (VLOOKUP($F$16,Tablas!$A$1121:$G$1123,4,TRUE)),
(IF($F$16=4,(IF(4-$F$18=0, 0,
(IF(4-$F$18=1, (VLOOKUP(1,Tablas!$A$1121:$G$1123,4,TRUE)),
(IF(4-$F$18=2, (VLOOKUP(2,Tablas!$A$1121:$G$1123,4,TRUE)),
(IF(4-$F$18=3, (VLOOKUP(3,Tablas!$A$1121:$G$1123,4,TRUE)),
(IF(4-$F$18=4, (VLOOKUP(3,Tablas!$A$1121:$G$1123,4,TRUE)),
0)))))))))),
(IF($F$16=5,(IF(5-$F$18=0, (VLOOKUP(1,Tablas!$A$1121:$G$1123,4,TRUE)),
(IF(5-$F$18=1, (VLOOKUP(1,Tablas!$A$1121:$G$1123,4,TRUE)),
(IF(5-$F$18=2, (VLOOKUP(2,Tablas!$A$1121:$G$1123,4,TRUE)),
(IF(5-$F$18=3, (VLOOKUP(3,Tablas!$A$1121:$G$1123,4,TRUE)),
(IF(5-$F$18=4, (VLOOKUP(3,Tablas!$A$1121:$G$1123,4,TRUE)),
(VLOOKUP(3,Tablas!$A$1121:$G$1123,4,TRUE)))))))))))),
(IF($F$16=6,(IF(6-$F$18=0, (VLOOKUP(2,Tablas!$A$1121:$G$1123,4,TRUE)),
(IF(6-$F$18=1, (VLOOKUP(2,Tablas!$A$1121:$G$1123,4,TRUE)),
(IF(6-$F$18=2, (VLOOKUP(2,Tablas!$A$1121:$G$1123,4,TRUE)),
(IF(6-$F$18=3, (VLOOKUP(3,Tablas!$A$1121:$G$1123,4,TRUE)),
(IF(6-$F$18=4, (VLOOKUP(3,Tablas!$A$1121:$G$1123,4,TRUE)),
(VLOOKUP(3,Tablas!$A$1121:$G$1123,4,TRUE)))))))))))),
(IF($F$16&gt;6,(IF(7-$F$18=0, (VLOOKUP(3,Tablas!$A$1121:$G$1123,4,TRUE)),
(IF(7-$F$18=1, (VLOOKUP(3,Tablas!$A$1121:$G$1123,4,TRUE)),
(IF(7-$F$18=2, (VLOOKUP(3,Tablas!$A$1121:$G$1123,4,TRUE)),
(IF(7-$F$18=3, (VLOOKUP(3,Tablas!$A$1121:$G$1123,4,TRUE)),
(IF(7-$F$18=4, (VLOOKUP(3,Tablas!$A$1121:$G$1123,4,TRUE)),
(VLOOKUP(3,Tablas!$A$1121:$G$1123,4,TRUE)))))))))))),
(IF($F$16=3,(IF(3-$F$18=0,0,
(IF(3-$F$18=1,(VLOOKUP(1,Tablas!$A$1121:$G$1123,4,TRUE)),
(IF(3-$F$18=2, (VLOOKUP(2,Tablas!$A$1121:$G$1123,4,TRUE)),
(VLOOKUP(3,Tablas!$A$1121:$G$1123,4,TRUE)))))))),
(IF($F$16=2,(IF(2-$F$18=0, 0,
(IF(2-$F$18=1,(VLOOKUP(1,Tablas!$A$1121:$G$1123,4,TRUE)),
(IF(2-$F$18=2, (VLOOKUP(2,Tablas!$A$1121:$G$1123,4,TRUE)),
         0)))))),
(IF($F$16=1,(IF(1-$F$18=0, 0,
(IF(1-$F$18=1,(VLOOKUP(1,Tablas!$A$1121:$G$1123,4,TRUE)),0)))),0)))))))))))))))))))</f>
        <v>2849.55</v>
      </c>
      <c r="I51" s="194"/>
      <c r="J51" s="194"/>
    </row>
    <row r="52" spans="1:11" s="189" customFormat="1" x14ac:dyDescent="0.2">
      <c r="A52" s="216"/>
      <c r="B52" s="265"/>
      <c r="C52" s="176"/>
      <c r="D52" s="176"/>
      <c r="E52" s="421" t="s">
        <v>82</v>
      </c>
      <c r="F52" s="422"/>
      <c r="G52" s="194">
        <f>SUM(G49:G51)</f>
        <v>22035.125000000004</v>
      </c>
      <c r="H52" s="339">
        <f>SUM(H49:H51)</f>
        <v>14243.275000000001</v>
      </c>
      <c r="I52" s="191"/>
      <c r="J52" s="191"/>
    </row>
    <row r="53" spans="1:11" s="189" customFormat="1" hidden="1" x14ac:dyDescent="0.2">
      <c r="A53" s="216"/>
      <c r="B53" s="265"/>
      <c r="C53" s="176"/>
      <c r="D53" s="176"/>
      <c r="E53" s="418" t="s">
        <v>83</v>
      </c>
      <c r="F53" s="419"/>
      <c r="G53" s="191">
        <v>0</v>
      </c>
      <c r="H53" s="336">
        <v>0</v>
      </c>
      <c r="I53" s="191"/>
      <c r="J53" s="191"/>
    </row>
    <row r="54" spans="1:11" s="193" customFormat="1" ht="43" customHeight="1" x14ac:dyDescent="0.2">
      <c r="A54" s="216"/>
      <c r="B54" s="265"/>
      <c r="C54" s="176"/>
      <c r="D54" s="176"/>
      <c r="E54" s="411" t="s">
        <v>169</v>
      </c>
      <c r="F54" s="412"/>
      <c r="G54" s="191">
        <f>(G52)*4%</f>
        <v>881.4050000000002</v>
      </c>
      <c r="H54" s="336">
        <f>(H52)*4%</f>
        <v>569.73100000000011</v>
      </c>
      <c r="I54" s="194"/>
      <c r="J54" s="194"/>
      <c r="K54" s="189"/>
    </row>
    <row r="55" spans="1:11" x14ac:dyDescent="0.2">
      <c r="A55" s="216"/>
      <c r="B55" s="265"/>
      <c r="C55" s="176"/>
      <c r="E55" s="347" t="s">
        <v>93</v>
      </c>
      <c r="F55" s="320"/>
      <c r="G55" s="320">
        <f>SUM(G52:G54)</f>
        <v>22916.530000000002</v>
      </c>
      <c r="H55" s="348">
        <f>SUM(H52:H54)</f>
        <v>14813.006000000001</v>
      </c>
      <c r="I55" s="194"/>
      <c r="J55" s="194"/>
      <c r="K55" s="189"/>
    </row>
    <row r="56" spans="1:11" x14ac:dyDescent="0.2">
      <c r="A56" s="216"/>
      <c r="B56" s="265"/>
      <c r="C56" s="176"/>
      <c r="E56" s="349" t="s">
        <v>156</v>
      </c>
      <c r="F56" s="321"/>
      <c r="G56" s="321">
        <f>G52+G54-78</f>
        <v>22838.530000000002</v>
      </c>
      <c r="H56" s="350">
        <f>H52+H54-78</f>
        <v>14735.006000000001</v>
      </c>
      <c r="I56" s="199"/>
      <c r="J56" s="199"/>
      <c r="K56" s="193"/>
    </row>
    <row r="57" spans="1:11" x14ac:dyDescent="0.2">
      <c r="A57" s="217"/>
      <c r="B57" s="265"/>
      <c r="C57" s="176"/>
      <c r="E57" s="340" t="s">
        <v>86</v>
      </c>
      <c r="F57" s="314"/>
      <c r="G57" s="314">
        <f>G55+(G56*3)</f>
        <v>91432.12000000001</v>
      </c>
      <c r="H57" s="341">
        <f t="shared" ref="H57" si="2">H55+(H56*3)</f>
        <v>59018.024000000005</v>
      </c>
      <c r="I57" s="178"/>
      <c r="J57" s="178"/>
      <c r="K57" s="189"/>
    </row>
    <row r="58" spans="1:11" x14ac:dyDescent="0.2">
      <c r="A58" s="223"/>
      <c r="B58" s="222"/>
      <c r="C58" s="176"/>
      <c r="E58" s="416" t="s">
        <v>84</v>
      </c>
      <c r="F58" s="417"/>
      <c r="G58" s="342">
        <f>IF($F$14=1,IF($F$16=0,0,IF($F$18=0,0,IF($F$18=1,(VLOOKUP(1,Tablas!$A$1121:$G$1123,3,TRUE)),(VLOOKUP(2,Tablas!$A$1121:$G$1123,3,TRUE))))),
IF($F$16=0,0,IF($F$18=0,0,IF($F$18=1,(VLOOKUP(1,Tablas!$A$1121:$G$1123,3,TRUE)),IF($F$18=2,(VLOOKUP(2,Tablas!$A$1121:$G$1123,3,TRUE)), (VLOOKUP(3,Tablas!$A$1121:$G$1123,3,TRUE)))))))</f>
        <v>2598.4750000000004</v>
      </c>
      <c r="H58" s="343">
        <f>IF($F$14=1,IF($F$16=0,0,IF($F$18=0,0,IF($F$18=1,(VLOOKUP(1,Tablas!$A$1121:$G$1123,4,TRUE)),(VLOOKUP(2,Tablas!$A$1121:$G$1123,4,TRUE))))),
IF($F$16=0,0,IF($F$18=0,0,IF($F$18=1,(VLOOKUP(1,Tablas!$A$1121:$G$1123,4,TRUE)),IF($F$18=2,(VLOOKUP(2,Tablas!$A$1121:$G$1123,4,TRUE)), (VLOOKUP(3,Tablas!$A$1121:$G$1123,4,TRUE)))))))</f>
        <v>1676.4</v>
      </c>
      <c r="I58" s="191"/>
      <c r="J58" s="191"/>
      <c r="K58" s="189"/>
    </row>
    <row r="59" spans="1:11" x14ac:dyDescent="0.2">
      <c r="A59" s="216"/>
      <c r="B59" s="265"/>
      <c r="C59" s="176"/>
      <c r="E59" s="180"/>
      <c r="F59" s="180"/>
      <c r="G59" s="180"/>
      <c r="H59" s="180"/>
      <c r="I59" s="191"/>
      <c r="J59" s="191"/>
      <c r="K59" s="189"/>
    </row>
    <row r="60" spans="1:11" x14ac:dyDescent="0.2">
      <c r="A60" s="216"/>
      <c r="B60" s="265"/>
      <c r="C60" s="176"/>
      <c r="E60" s="426" t="s">
        <v>177</v>
      </c>
      <c r="F60" s="426"/>
      <c r="G60" s="426"/>
      <c r="H60" s="426"/>
      <c r="I60" s="191"/>
      <c r="J60" s="191"/>
      <c r="K60" s="189"/>
    </row>
    <row r="61" spans="1:11" x14ac:dyDescent="0.2">
      <c r="A61" s="216"/>
      <c r="B61" s="265"/>
      <c r="C61" s="176"/>
      <c r="E61" s="425" t="s">
        <v>96</v>
      </c>
      <c r="F61" s="425"/>
      <c r="G61" s="425"/>
      <c r="H61" s="425"/>
      <c r="I61" s="191"/>
      <c r="J61" s="191"/>
      <c r="K61" s="189"/>
    </row>
    <row r="62" spans="1:11" x14ac:dyDescent="0.2">
      <c r="A62" s="223"/>
      <c r="B62" s="222"/>
      <c r="C62" s="176"/>
      <c r="E62" s="425"/>
      <c r="F62" s="425"/>
      <c r="G62" s="425"/>
      <c r="H62" s="425"/>
      <c r="I62" s="191"/>
      <c r="J62" s="191"/>
      <c r="K62" s="189"/>
    </row>
    <row r="63" spans="1:11" x14ac:dyDescent="0.2">
      <c r="A63" s="216"/>
      <c r="B63" s="265"/>
      <c r="C63" s="176"/>
      <c r="E63" s="425"/>
      <c r="F63" s="425"/>
      <c r="G63" s="425"/>
      <c r="H63" s="425"/>
      <c r="I63" s="194"/>
      <c r="J63" s="194"/>
      <c r="K63" s="193"/>
    </row>
    <row r="64" spans="1:11" x14ac:dyDescent="0.2">
      <c r="A64" s="216"/>
      <c r="B64" s="265"/>
      <c r="C64" s="176"/>
      <c r="E64" s="200"/>
      <c r="F64" s="200"/>
      <c r="G64" s="200"/>
      <c r="H64" s="200"/>
      <c r="I64" s="191"/>
      <c r="J64" s="191"/>
      <c r="K64" s="193"/>
    </row>
    <row r="65" spans="1:10" x14ac:dyDescent="0.2">
      <c r="A65" s="216"/>
      <c r="B65" s="265"/>
      <c r="C65" s="176"/>
      <c r="E65" s="200"/>
      <c r="F65" s="200"/>
      <c r="G65" s="200"/>
      <c r="H65" s="200"/>
      <c r="I65" s="191"/>
      <c r="J65" s="191"/>
    </row>
    <row r="66" spans="1:10" x14ac:dyDescent="0.2">
      <c r="A66" s="216"/>
      <c r="B66" s="265"/>
      <c r="C66" s="176"/>
      <c r="E66" s="423"/>
      <c r="F66" s="423"/>
      <c r="G66" s="201"/>
      <c r="H66" s="201"/>
      <c r="I66" s="194"/>
      <c r="J66" s="194"/>
    </row>
    <row r="67" spans="1:10" x14ac:dyDescent="0.2">
      <c r="A67" s="216"/>
      <c r="B67" s="265"/>
      <c r="C67" s="176"/>
      <c r="E67" s="413"/>
      <c r="F67" s="413"/>
      <c r="G67" s="200"/>
      <c r="H67" s="200"/>
      <c r="I67" s="194"/>
      <c r="J67" s="194"/>
    </row>
    <row r="68" spans="1:10" x14ac:dyDescent="0.2">
      <c r="A68" s="216"/>
      <c r="B68" s="218"/>
      <c r="C68" s="176"/>
      <c r="E68" s="424"/>
      <c r="F68" s="424"/>
      <c r="G68" s="200"/>
      <c r="H68" s="200"/>
      <c r="I68" s="198"/>
      <c r="J68" s="198"/>
    </row>
    <row r="69" spans="1:10" x14ac:dyDescent="0.2">
      <c r="A69" s="216"/>
      <c r="B69" s="218"/>
      <c r="E69" s="295"/>
      <c r="F69" s="295"/>
      <c r="G69" s="295"/>
      <c r="H69" s="295"/>
    </row>
    <row r="70" spans="1:10" x14ac:dyDescent="0.2">
      <c r="A70" s="223"/>
      <c r="B70" s="222"/>
      <c r="E70" s="201"/>
      <c r="F70" s="201"/>
      <c r="G70" s="201"/>
      <c r="H70" s="201"/>
    </row>
    <row r="71" spans="1:10" x14ac:dyDescent="0.2">
      <c r="A71" s="216"/>
      <c r="B71" s="265"/>
      <c r="E71" s="202"/>
      <c r="F71" s="202"/>
      <c r="G71" s="202"/>
      <c r="H71" s="202"/>
    </row>
    <row r="72" spans="1:10" x14ac:dyDescent="0.2">
      <c r="A72" s="216"/>
      <c r="B72" s="224"/>
      <c r="E72" s="405"/>
      <c r="F72" s="405"/>
      <c r="G72" s="296"/>
      <c r="H72" s="296"/>
    </row>
    <row r="73" spans="1:10" x14ac:dyDescent="0.2">
      <c r="A73" s="216"/>
      <c r="B73" s="224"/>
      <c r="E73" s="180"/>
      <c r="F73" s="180"/>
      <c r="G73" s="180"/>
      <c r="H73" s="180"/>
    </row>
    <row r="74" spans="1:10" x14ac:dyDescent="0.2">
      <c r="A74" s="223"/>
      <c r="B74" s="222"/>
      <c r="E74" s="180"/>
      <c r="F74" s="180"/>
      <c r="G74" s="180"/>
      <c r="H74" s="180"/>
    </row>
    <row r="75" spans="1:10" x14ac:dyDescent="0.2">
      <c r="A75" s="216"/>
      <c r="B75" s="265"/>
      <c r="E75" s="180"/>
      <c r="F75" s="180"/>
      <c r="G75" s="180"/>
      <c r="H75" s="180"/>
    </row>
    <row r="76" spans="1:10" x14ac:dyDescent="0.2">
      <c r="A76" s="216"/>
      <c r="B76" s="265"/>
      <c r="E76" s="180"/>
      <c r="F76" s="180"/>
      <c r="G76" s="180"/>
      <c r="H76" s="180"/>
      <c r="I76" s="297"/>
    </row>
    <row r="77" spans="1:10" x14ac:dyDescent="0.2">
      <c r="A77" s="216"/>
      <c r="B77" s="265"/>
      <c r="E77" s="180"/>
      <c r="F77" s="180"/>
      <c r="G77" s="180"/>
      <c r="H77" s="180"/>
      <c r="I77" s="298"/>
    </row>
    <row r="78" spans="1:10" x14ac:dyDescent="0.2">
      <c r="A78" s="216"/>
      <c r="B78" s="265"/>
      <c r="E78" s="180"/>
      <c r="F78" s="180"/>
      <c r="G78" s="180"/>
      <c r="H78" s="180"/>
      <c r="I78" s="299"/>
    </row>
    <row r="79" spans="1:10" x14ac:dyDescent="0.2">
      <c r="A79" s="216"/>
      <c r="B79" s="265"/>
      <c r="E79" s="180"/>
      <c r="F79" s="180"/>
      <c r="G79" s="180"/>
      <c r="H79" s="180"/>
    </row>
    <row r="80" spans="1:10" x14ac:dyDescent="0.2">
      <c r="A80" s="216"/>
      <c r="B80" s="265"/>
      <c r="E80" s="180"/>
      <c r="F80" s="180"/>
      <c r="G80" s="180"/>
      <c r="H80" s="180"/>
    </row>
    <row r="81" spans="1:8" x14ac:dyDescent="0.2">
      <c r="A81" s="216"/>
      <c r="B81" s="265"/>
      <c r="E81" s="180"/>
      <c r="F81" s="180"/>
      <c r="G81" s="180"/>
      <c r="H81" s="180"/>
    </row>
    <row r="82" spans="1:8" x14ac:dyDescent="0.2">
      <c r="A82" s="216"/>
      <c r="B82" s="265"/>
      <c r="E82" s="180"/>
      <c r="F82" s="180"/>
      <c r="G82" s="180"/>
      <c r="H82" s="180"/>
    </row>
    <row r="83" spans="1:8" x14ac:dyDescent="0.2">
      <c r="A83" s="216"/>
      <c r="B83" s="226"/>
      <c r="E83" s="180"/>
      <c r="F83" s="180"/>
      <c r="G83" s="180"/>
      <c r="H83" s="180"/>
    </row>
    <row r="84" spans="1:8" x14ac:dyDescent="0.2">
      <c r="A84" s="216"/>
      <c r="B84" s="265"/>
      <c r="E84" s="180"/>
      <c r="F84" s="180"/>
      <c r="G84" s="180"/>
      <c r="H84" s="180"/>
    </row>
    <row r="85" spans="1:8" x14ac:dyDescent="0.2">
      <c r="A85" s="216"/>
      <c r="B85" s="265"/>
      <c r="E85" s="180"/>
      <c r="F85" s="180"/>
      <c r="G85" s="180"/>
      <c r="H85" s="180"/>
    </row>
    <row r="86" spans="1:8" x14ac:dyDescent="0.2">
      <c r="A86" s="223"/>
      <c r="B86" s="222"/>
      <c r="E86" s="180"/>
      <c r="F86" s="180"/>
      <c r="G86" s="180"/>
      <c r="H86" s="180"/>
    </row>
    <row r="87" spans="1:8" x14ac:dyDescent="0.2">
      <c r="A87" s="217"/>
      <c r="B87" s="227"/>
      <c r="E87" s="180"/>
      <c r="F87" s="180"/>
      <c r="G87" s="180"/>
      <c r="H87" s="180"/>
    </row>
    <row r="88" spans="1:8" x14ac:dyDescent="0.2">
      <c r="A88" s="217"/>
      <c r="B88" s="266"/>
      <c r="E88" s="180"/>
      <c r="F88" s="180"/>
      <c r="G88" s="180"/>
      <c r="H88" s="180"/>
    </row>
    <row r="89" spans="1:8" x14ac:dyDescent="0.2">
      <c r="A89" s="217"/>
      <c r="B89" s="266"/>
      <c r="E89" s="180"/>
      <c r="F89" s="180"/>
      <c r="G89" s="180"/>
      <c r="H89" s="180"/>
    </row>
    <row r="90" spans="1:8" x14ac:dyDescent="0.2">
      <c r="A90" s="217"/>
      <c r="B90" s="266"/>
      <c r="E90" s="180"/>
      <c r="F90" s="180"/>
      <c r="G90" s="180"/>
      <c r="H90" s="180"/>
    </row>
    <row r="91" spans="1:8" x14ac:dyDescent="0.2">
      <c r="A91" s="217"/>
      <c r="B91" s="266"/>
      <c r="E91" s="180"/>
      <c r="F91" s="180"/>
      <c r="G91" s="180"/>
      <c r="H91" s="180"/>
    </row>
    <row r="92" spans="1:8" x14ac:dyDescent="0.2">
      <c r="A92" s="217"/>
      <c r="B92" s="266"/>
      <c r="E92" s="180"/>
      <c r="F92" s="180"/>
      <c r="G92" s="180"/>
      <c r="H92" s="180"/>
    </row>
    <row r="93" spans="1:8" x14ac:dyDescent="0.2">
      <c r="A93" s="217"/>
      <c r="B93" s="266"/>
      <c r="E93" s="180"/>
      <c r="F93" s="180"/>
      <c r="G93" s="180"/>
      <c r="H93" s="180"/>
    </row>
    <row r="94" spans="1:8" x14ac:dyDescent="0.2">
      <c r="A94" s="217"/>
      <c r="B94" s="266"/>
      <c r="E94" s="180"/>
      <c r="F94" s="180"/>
      <c r="G94" s="180"/>
      <c r="H94" s="180"/>
    </row>
    <row r="95" spans="1:8" x14ac:dyDescent="0.2">
      <c r="A95" s="199"/>
      <c r="B95" s="199"/>
      <c r="E95" s="180"/>
      <c r="F95" s="180"/>
      <c r="G95" s="180"/>
      <c r="H95" s="180"/>
    </row>
    <row r="96" spans="1:8" x14ac:dyDescent="0.2">
      <c r="A96" s="199"/>
      <c r="B96" s="199"/>
    </row>
    <row r="97" spans="1:2" x14ac:dyDescent="0.2">
      <c r="A97" s="199"/>
      <c r="B97" s="199"/>
    </row>
    <row r="98" spans="1:2" x14ac:dyDescent="0.2">
      <c r="A98" s="199"/>
      <c r="B98" s="199"/>
    </row>
    <row r="99" spans="1:2" x14ac:dyDescent="0.2">
      <c r="A99" s="199"/>
      <c r="B99" s="199"/>
    </row>
    <row r="100" spans="1:2" x14ac:dyDescent="0.2">
      <c r="A100" s="199"/>
      <c r="B100" s="199"/>
    </row>
    <row r="101" spans="1:2" x14ac:dyDescent="0.2">
      <c r="A101" s="199"/>
      <c r="B101" s="199"/>
    </row>
    <row r="102" spans="1:2" x14ac:dyDescent="0.2">
      <c r="A102" s="199"/>
      <c r="B102" s="199"/>
    </row>
    <row r="103" spans="1:2" x14ac:dyDescent="0.2">
      <c r="A103" s="199"/>
      <c r="B103" s="199"/>
    </row>
    <row r="104" spans="1:2" x14ac:dyDescent="0.2">
      <c r="A104" s="199"/>
      <c r="B104" s="199"/>
    </row>
    <row r="105" spans="1:2" x14ac:dyDescent="0.2">
      <c r="A105" s="199"/>
      <c r="B105" s="199"/>
    </row>
    <row r="106" spans="1:2" x14ac:dyDescent="0.2">
      <c r="A106" s="199"/>
      <c r="B106" s="199"/>
    </row>
    <row r="107" spans="1:2" x14ac:dyDescent="0.2">
      <c r="A107" s="199"/>
      <c r="B107" s="199"/>
    </row>
    <row r="108" spans="1:2" x14ac:dyDescent="0.2">
      <c r="A108" s="199"/>
      <c r="B108" s="199"/>
    </row>
    <row r="109" spans="1:2" x14ac:dyDescent="0.2">
      <c r="A109" s="199"/>
      <c r="B109" s="199"/>
    </row>
    <row r="110" spans="1:2" x14ac:dyDescent="0.2">
      <c r="A110" s="199"/>
      <c r="B110" s="199"/>
    </row>
    <row r="111" spans="1:2" x14ac:dyDescent="0.2">
      <c r="A111" s="199"/>
      <c r="B111" s="199"/>
    </row>
    <row r="112" spans="1:2" x14ac:dyDescent="0.2">
      <c r="A112" s="199"/>
      <c r="B112" s="199"/>
    </row>
    <row r="113" spans="1:2" x14ac:dyDescent="0.2">
      <c r="A113" s="199"/>
      <c r="B113" s="199"/>
    </row>
    <row r="114" spans="1:2" x14ac:dyDescent="0.2">
      <c r="A114" s="199"/>
      <c r="B114" s="199"/>
    </row>
    <row r="115" spans="1:2" x14ac:dyDescent="0.2">
      <c r="A115" s="199"/>
      <c r="B115" s="199"/>
    </row>
    <row r="116" spans="1:2" x14ac:dyDescent="0.2">
      <c r="A116" s="199"/>
      <c r="B116" s="199"/>
    </row>
    <row r="117" spans="1:2" x14ac:dyDescent="0.2">
      <c r="A117" s="199"/>
      <c r="B117" s="199"/>
    </row>
    <row r="118" spans="1:2" x14ac:dyDescent="0.2">
      <c r="A118" s="199"/>
      <c r="B118" s="199"/>
    </row>
    <row r="119" spans="1:2" x14ac:dyDescent="0.2">
      <c r="A119" s="199"/>
      <c r="B119" s="199"/>
    </row>
    <row r="120" spans="1:2" x14ac:dyDescent="0.2">
      <c r="A120" s="199"/>
      <c r="B120" s="199"/>
    </row>
    <row r="121" spans="1:2" x14ac:dyDescent="0.2">
      <c r="A121" s="199"/>
      <c r="B121" s="199"/>
    </row>
    <row r="122" spans="1:2" x14ac:dyDescent="0.2">
      <c r="A122" s="199"/>
      <c r="B122" s="199"/>
    </row>
    <row r="123" spans="1:2" x14ac:dyDescent="0.2">
      <c r="A123" s="199"/>
      <c r="B123" s="199"/>
    </row>
    <row r="124" spans="1:2" x14ac:dyDescent="0.2">
      <c r="A124" s="199"/>
      <c r="B124" s="199"/>
    </row>
    <row r="125" spans="1:2" x14ac:dyDescent="0.2">
      <c r="A125" s="199"/>
      <c r="B125" s="199"/>
    </row>
    <row r="126" spans="1:2" x14ac:dyDescent="0.2">
      <c r="A126" s="199"/>
      <c r="B126" s="199"/>
    </row>
    <row r="127" spans="1:2" x14ac:dyDescent="0.2">
      <c r="A127" s="199"/>
      <c r="B127" s="199"/>
    </row>
    <row r="128" spans="1:2" x14ac:dyDescent="0.2">
      <c r="A128" s="199"/>
      <c r="B128" s="199"/>
    </row>
    <row r="129" spans="1:3" x14ac:dyDescent="0.2">
      <c r="A129" s="199"/>
      <c r="B129" s="199"/>
    </row>
    <row r="130" spans="1:3" x14ac:dyDescent="0.2">
      <c r="A130" s="199"/>
      <c r="B130" s="199"/>
    </row>
    <row r="131" spans="1:3" x14ac:dyDescent="0.2">
      <c r="A131" s="199"/>
      <c r="B131" s="199"/>
    </row>
    <row r="132" spans="1:3" x14ac:dyDescent="0.2">
      <c r="A132" s="199"/>
      <c r="B132" s="199"/>
    </row>
    <row r="133" spans="1:3" x14ac:dyDescent="0.2">
      <c r="A133" s="199"/>
      <c r="B133" s="199"/>
    </row>
    <row r="134" spans="1:3" ht="32" customHeight="1" x14ac:dyDescent="0.2">
      <c r="A134" s="414"/>
      <c r="B134" s="414"/>
      <c r="C134" s="414"/>
    </row>
    <row r="135" spans="1:3" x14ac:dyDescent="0.2">
      <c r="A135" s="199"/>
      <c r="B135" s="199"/>
    </row>
    <row r="136" spans="1:3" x14ac:dyDescent="0.2">
      <c r="A136" s="199"/>
      <c r="B136" s="199"/>
    </row>
    <row r="137" spans="1:3" x14ac:dyDescent="0.2">
      <c r="A137" s="199"/>
      <c r="B137" s="199"/>
    </row>
    <row r="138" spans="1:3" x14ac:dyDescent="0.2">
      <c r="A138" s="199"/>
      <c r="B138" s="199"/>
    </row>
    <row r="139" spans="1:3" x14ac:dyDescent="0.2">
      <c r="A139" s="199"/>
      <c r="B139" s="199"/>
    </row>
    <row r="140" spans="1:3" x14ac:dyDescent="0.2">
      <c r="A140" s="199"/>
      <c r="B140" s="199"/>
    </row>
    <row r="141" spans="1:3" x14ac:dyDescent="0.2">
      <c r="A141" s="199"/>
      <c r="B141" s="199"/>
    </row>
    <row r="142" spans="1:3" x14ac:dyDescent="0.2">
      <c r="A142" s="199"/>
      <c r="B142" s="199"/>
    </row>
    <row r="143" spans="1:3" x14ac:dyDescent="0.2">
      <c r="A143" s="199"/>
      <c r="B143" s="199"/>
    </row>
    <row r="144" spans="1:3" x14ac:dyDescent="0.2">
      <c r="A144" s="199"/>
      <c r="B144" s="199"/>
    </row>
    <row r="145" spans="1:2" x14ac:dyDescent="0.2">
      <c r="A145" s="199"/>
      <c r="B145" s="199"/>
    </row>
    <row r="146" spans="1:2" x14ac:dyDescent="0.2">
      <c r="A146" s="199"/>
      <c r="B146" s="199"/>
    </row>
    <row r="147" spans="1:2" x14ac:dyDescent="0.2">
      <c r="A147" s="199"/>
      <c r="B147" s="199"/>
    </row>
    <row r="148" spans="1:2" x14ac:dyDescent="0.2">
      <c r="A148" s="199"/>
      <c r="B148" s="199"/>
    </row>
    <row r="149" spans="1:2" x14ac:dyDescent="0.2">
      <c r="A149" s="199"/>
      <c r="B149" s="199"/>
    </row>
    <row r="150" spans="1:2" x14ac:dyDescent="0.2">
      <c r="A150" s="199"/>
      <c r="B150" s="199"/>
    </row>
    <row r="151" spans="1:2" x14ac:dyDescent="0.2">
      <c r="A151" s="199"/>
      <c r="B151" s="199"/>
    </row>
    <row r="152" spans="1:2" x14ac:dyDescent="0.2">
      <c r="A152" s="199"/>
      <c r="B152" s="199"/>
    </row>
    <row r="153" spans="1:2" x14ac:dyDescent="0.2">
      <c r="A153" s="199"/>
      <c r="B153" s="199"/>
    </row>
    <row r="154" spans="1:2" x14ac:dyDescent="0.2">
      <c r="A154" s="199"/>
      <c r="B154" s="199"/>
    </row>
    <row r="155" spans="1:2" x14ac:dyDescent="0.2">
      <c r="A155" s="199"/>
      <c r="B155" s="199"/>
    </row>
    <row r="156" spans="1:2" x14ac:dyDescent="0.2">
      <c r="A156" s="199"/>
      <c r="B156" s="199"/>
    </row>
    <row r="157" spans="1:2" x14ac:dyDescent="0.2">
      <c r="A157" s="199"/>
      <c r="B157" s="199"/>
    </row>
    <row r="158" spans="1:2" x14ac:dyDescent="0.2">
      <c r="A158" s="199"/>
      <c r="B158" s="199"/>
    </row>
    <row r="159" spans="1:2" x14ac:dyDescent="0.2">
      <c r="A159" s="199"/>
      <c r="B159" s="199"/>
    </row>
    <row r="160" spans="1:2" x14ac:dyDescent="0.2">
      <c r="A160" s="199"/>
      <c r="B160" s="199"/>
    </row>
    <row r="161" spans="1:2" x14ac:dyDescent="0.2">
      <c r="A161" s="199"/>
      <c r="B161" s="199"/>
    </row>
    <row r="162" spans="1:2" x14ac:dyDescent="0.2">
      <c r="A162" s="199"/>
      <c r="B162" s="199"/>
    </row>
    <row r="163" spans="1:2" x14ac:dyDescent="0.2">
      <c r="A163" s="199"/>
      <c r="B163" s="199"/>
    </row>
    <row r="164" spans="1:2" x14ac:dyDescent="0.2">
      <c r="A164" s="199"/>
      <c r="B164" s="199"/>
    </row>
    <row r="165" spans="1:2" x14ac:dyDescent="0.2">
      <c r="A165" s="199"/>
      <c r="B165" s="199"/>
    </row>
    <row r="166" spans="1:2" x14ac:dyDescent="0.2">
      <c r="A166" s="199"/>
      <c r="B166" s="199"/>
    </row>
    <row r="167" spans="1:2" x14ac:dyDescent="0.2">
      <c r="A167" s="199"/>
      <c r="B167" s="199"/>
    </row>
    <row r="168" spans="1:2" x14ac:dyDescent="0.2">
      <c r="A168" s="199"/>
      <c r="B168" s="199"/>
    </row>
    <row r="169" spans="1:2" x14ac:dyDescent="0.2">
      <c r="A169" s="199"/>
      <c r="B169" s="199"/>
    </row>
    <row r="170" spans="1:2" x14ac:dyDescent="0.2">
      <c r="A170" s="199"/>
      <c r="B170" s="199"/>
    </row>
    <row r="171" spans="1:2" x14ac:dyDescent="0.2">
      <c r="A171" s="199"/>
      <c r="B171" s="199"/>
    </row>
    <row r="172" spans="1:2" x14ac:dyDescent="0.2">
      <c r="A172" s="199"/>
      <c r="B172" s="199"/>
    </row>
    <row r="173" spans="1:2" x14ac:dyDescent="0.2">
      <c r="A173" s="199"/>
      <c r="B173" s="199"/>
    </row>
    <row r="174" spans="1:2" x14ac:dyDescent="0.2">
      <c r="A174" s="199"/>
      <c r="B174" s="199"/>
    </row>
    <row r="175" spans="1:2" x14ac:dyDescent="0.2">
      <c r="A175" s="199"/>
      <c r="B175" s="199"/>
    </row>
    <row r="176" spans="1:2" x14ac:dyDescent="0.2">
      <c r="A176" s="199"/>
      <c r="B176" s="199"/>
    </row>
    <row r="177" spans="1:2" x14ac:dyDescent="0.2">
      <c r="A177" s="199"/>
      <c r="B177" s="199"/>
    </row>
    <row r="178" spans="1:2" x14ac:dyDescent="0.2">
      <c r="A178" s="199"/>
      <c r="B178" s="199"/>
    </row>
    <row r="179" spans="1:2" x14ac:dyDescent="0.2">
      <c r="A179" s="199"/>
      <c r="B179" s="199"/>
    </row>
    <row r="180" spans="1:2" x14ac:dyDescent="0.2">
      <c r="A180" s="199"/>
      <c r="B180" s="199"/>
    </row>
    <row r="181" spans="1:2" x14ac:dyDescent="0.2">
      <c r="A181" s="199"/>
      <c r="B181" s="199"/>
    </row>
    <row r="182" spans="1:2" x14ac:dyDescent="0.2">
      <c r="A182" s="199"/>
      <c r="B182" s="199"/>
    </row>
    <row r="183" spans="1:2" x14ac:dyDescent="0.2">
      <c r="A183" s="199"/>
      <c r="B183" s="199"/>
    </row>
    <row r="184" spans="1:2" x14ac:dyDescent="0.2">
      <c r="A184" s="199"/>
      <c r="B184" s="199"/>
    </row>
    <row r="185" spans="1:2" x14ac:dyDescent="0.2">
      <c r="A185" s="199"/>
      <c r="B185" s="199"/>
    </row>
    <row r="186" spans="1:2" x14ac:dyDescent="0.2">
      <c r="A186" s="199"/>
      <c r="B186" s="199"/>
    </row>
    <row r="187" spans="1:2" x14ac:dyDescent="0.2">
      <c r="A187" s="199"/>
      <c r="B187" s="199"/>
    </row>
    <row r="188" spans="1:2" x14ac:dyDescent="0.2">
      <c r="A188" s="199"/>
      <c r="B188" s="199"/>
    </row>
    <row r="189" spans="1:2" x14ac:dyDescent="0.2">
      <c r="A189" s="199"/>
      <c r="B189" s="199"/>
    </row>
    <row r="190" spans="1:2" x14ac:dyDescent="0.2">
      <c r="A190" s="199"/>
      <c r="B190" s="199"/>
    </row>
    <row r="191" spans="1:2" x14ac:dyDescent="0.2">
      <c r="A191" s="199"/>
      <c r="B191" s="199"/>
    </row>
    <row r="192" spans="1:2" x14ac:dyDescent="0.2">
      <c r="A192" s="199"/>
      <c r="B192" s="199"/>
    </row>
    <row r="193" spans="1:2" x14ac:dyDescent="0.2">
      <c r="A193" s="199"/>
      <c r="B193" s="199"/>
    </row>
    <row r="194" spans="1:2" x14ac:dyDescent="0.2">
      <c r="A194" s="199"/>
      <c r="B194" s="199"/>
    </row>
    <row r="195" spans="1:2" x14ac:dyDescent="0.2">
      <c r="A195" s="199"/>
      <c r="B195" s="199"/>
    </row>
    <row r="196" spans="1:2" x14ac:dyDescent="0.2">
      <c r="A196" s="199"/>
      <c r="B196" s="199"/>
    </row>
    <row r="197" spans="1:2" x14ac:dyDescent="0.2">
      <c r="A197" s="199"/>
      <c r="B197" s="199"/>
    </row>
    <row r="198" spans="1:2" x14ac:dyDescent="0.2">
      <c r="A198" s="199"/>
      <c r="B198" s="199"/>
    </row>
    <row r="199" spans="1:2" x14ac:dyDescent="0.2">
      <c r="A199" s="199"/>
      <c r="B199" s="199"/>
    </row>
    <row r="200" spans="1:2" x14ac:dyDescent="0.2">
      <c r="A200" s="199"/>
      <c r="B200" s="199"/>
    </row>
    <row r="201" spans="1:2" x14ac:dyDescent="0.2">
      <c r="A201" s="199"/>
      <c r="B201" s="199"/>
    </row>
    <row r="202" spans="1:2" x14ac:dyDescent="0.2">
      <c r="A202" s="199"/>
      <c r="B202" s="199"/>
    </row>
    <row r="203" spans="1:2" x14ac:dyDescent="0.2">
      <c r="A203" s="199"/>
      <c r="B203" s="199"/>
    </row>
    <row r="204" spans="1:2" x14ac:dyDescent="0.2">
      <c r="A204" s="199"/>
      <c r="B204" s="199"/>
    </row>
    <row r="205" spans="1:2" x14ac:dyDescent="0.2">
      <c r="A205" s="199"/>
      <c r="B205" s="199"/>
    </row>
    <row r="206" spans="1:2" x14ac:dyDescent="0.2">
      <c r="A206" s="199"/>
      <c r="B206" s="199"/>
    </row>
    <row r="207" spans="1:2" x14ac:dyDescent="0.2">
      <c r="A207" s="199"/>
      <c r="B207" s="199"/>
    </row>
    <row r="208" spans="1:2" x14ac:dyDescent="0.2">
      <c r="A208" s="199"/>
      <c r="B208" s="199"/>
    </row>
    <row r="209" spans="1:2" x14ac:dyDescent="0.2">
      <c r="A209" s="199"/>
      <c r="B209" s="199"/>
    </row>
    <row r="210" spans="1:2" x14ac:dyDescent="0.2">
      <c r="A210" s="199"/>
      <c r="B210" s="199"/>
    </row>
    <row r="211" spans="1:2" x14ac:dyDescent="0.2">
      <c r="A211" s="199"/>
      <c r="B211" s="199"/>
    </row>
    <row r="212" spans="1:2" x14ac:dyDescent="0.2">
      <c r="A212" s="199"/>
      <c r="B212" s="199"/>
    </row>
    <row r="213" spans="1:2" x14ac:dyDescent="0.2">
      <c r="A213" s="199"/>
      <c r="B213" s="199"/>
    </row>
    <row r="214" spans="1:2" x14ac:dyDescent="0.2">
      <c r="A214" s="199"/>
      <c r="B214" s="199"/>
    </row>
    <row r="215" spans="1:2" x14ac:dyDescent="0.2">
      <c r="A215" s="199"/>
      <c r="B215" s="199"/>
    </row>
    <row r="216" spans="1:2" x14ac:dyDescent="0.2">
      <c r="A216" s="199"/>
      <c r="B216" s="199"/>
    </row>
    <row r="217" spans="1:2" x14ac:dyDescent="0.2">
      <c r="A217" s="199"/>
      <c r="B217" s="199"/>
    </row>
    <row r="218" spans="1:2" x14ac:dyDescent="0.2">
      <c r="A218" s="199"/>
      <c r="B218" s="199"/>
    </row>
    <row r="219" spans="1:2" x14ac:dyDescent="0.2">
      <c r="A219" s="199"/>
      <c r="B219" s="199"/>
    </row>
    <row r="220" spans="1:2" x14ac:dyDescent="0.2">
      <c r="A220" s="199"/>
      <c r="B220" s="199"/>
    </row>
    <row r="221" spans="1:2" x14ac:dyDescent="0.2">
      <c r="A221" s="199"/>
      <c r="B221" s="199"/>
    </row>
    <row r="222" spans="1:2" x14ac:dyDescent="0.2">
      <c r="A222" s="199"/>
      <c r="B222" s="199"/>
    </row>
    <row r="223" spans="1:2" x14ac:dyDescent="0.2">
      <c r="A223" s="199"/>
      <c r="B223" s="199"/>
    </row>
    <row r="224" spans="1:2" x14ac:dyDescent="0.2">
      <c r="A224" s="199"/>
      <c r="B224" s="199"/>
    </row>
    <row r="225" spans="1:2" x14ac:dyDescent="0.2">
      <c r="A225" s="199"/>
      <c r="B225" s="199"/>
    </row>
    <row r="226" spans="1:2" x14ac:dyDescent="0.2">
      <c r="A226" s="199"/>
      <c r="B226" s="199"/>
    </row>
    <row r="227" spans="1:2" x14ac:dyDescent="0.2">
      <c r="A227" s="199"/>
      <c r="B227" s="199"/>
    </row>
    <row r="228" spans="1:2" x14ac:dyDescent="0.2">
      <c r="A228" s="199"/>
      <c r="B228" s="199"/>
    </row>
    <row r="229" spans="1:2" x14ac:dyDescent="0.2">
      <c r="A229" s="199"/>
      <c r="B229" s="199"/>
    </row>
    <row r="230" spans="1:2" x14ac:dyDescent="0.2">
      <c r="A230" s="199"/>
      <c r="B230" s="199"/>
    </row>
    <row r="231" spans="1:2" x14ac:dyDescent="0.2">
      <c r="A231" s="199"/>
      <c r="B231" s="199"/>
    </row>
    <row r="232" spans="1:2" x14ac:dyDescent="0.2">
      <c r="A232" s="199"/>
      <c r="B232" s="199"/>
    </row>
    <row r="233" spans="1:2" x14ac:dyDescent="0.2">
      <c r="A233" s="199"/>
      <c r="B233" s="199"/>
    </row>
    <row r="234" spans="1:2" x14ac:dyDescent="0.2">
      <c r="A234" s="199"/>
      <c r="B234" s="199"/>
    </row>
    <row r="235" spans="1:2" x14ac:dyDescent="0.2">
      <c r="A235" s="199"/>
      <c r="B235" s="199"/>
    </row>
    <row r="236" spans="1:2" x14ac:dyDescent="0.2">
      <c r="A236" s="199"/>
      <c r="B236" s="199"/>
    </row>
    <row r="237" spans="1:2" x14ac:dyDescent="0.2">
      <c r="A237" s="199"/>
      <c r="B237" s="199"/>
    </row>
    <row r="238" spans="1:2" x14ac:dyDescent="0.2">
      <c r="A238" s="199"/>
      <c r="B238" s="199"/>
    </row>
    <row r="239" spans="1:2" x14ac:dyDescent="0.2">
      <c r="A239" s="199"/>
      <c r="B239" s="199"/>
    </row>
    <row r="240" spans="1:2" x14ac:dyDescent="0.2">
      <c r="A240" s="199"/>
      <c r="B240" s="199"/>
    </row>
    <row r="241" spans="1:2" x14ac:dyDescent="0.2">
      <c r="A241" s="199"/>
      <c r="B241" s="199"/>
    </row>
    <row r="242" spans="1:2" x14ac:dyDescent="0.2">
      <c r="A242" s="199"/>
      <c r="B242" s="199"/>
    </row>
    <row r="243" spans="1:2" x14ac:dyDescent="0.2">
      <c r="A243" s="199"/>
      <c r="B243" s="199"/>
    </row>
    <row r="244" spans="1:2" x14ac:dyDescent="0.2">
      <c r="A244" s="199"/>
      <c r="B244" s="199"/>
    </row>
    <row r="245" spans="1:2" x14ac:dyDescent="0.2">
      <c r="A245" s="199"/>
      <c r="B245" s="199"/>
    </row>
    <row r="246" spans="1:2" x14ac:dyDescent="0.2">
      <c r="A246" s="199"/>
      <c r="B246" s="199"/>
    </row>
    <row r="247" spans="1:2" x14ac:dyDescent="0.2">
      <c r="A247" s="199"/>
      <c r="B247" s="199"/>
    </row>
    <row r="248" spans="1:2" x14ac:dyDescent="0.2">
      <c r="A248" s="199"/>
      <c r="B248" s="199"/>
    </row>
    <row r="249" spans="1:2" x14ac:dyDescent="0.2">
      <c r="A249" s="199"/>
      <c r="B249" s="199"/>
    </row>
    <row r="250" spans="1:2" x14ac:dyDescent="0.2">
      <c r="A250" s="199"/>
      <c r="B250" s="199"/>
    </row>
    <row r="251" spans="1:2" x14ac:dyDescent="0.2">
      <c r="A251" s="199"/>
      <c r="B251" s="199"/>
    </row>
    <row r="252" spans="1:2" x14ac:dyDescent="0.2">
      <c r="A252" s="199"/>
      <c r="B252" s="199"/>
    </row>
    <row r="253" spans="1:2" x14ac:dyDescent="0.2">
      <c r="A253" s="199"/>
      <c r="B253" s="199"/>
    </row>
    <row r="254" spans="1:2" x14ac:dyDescent="0.2">
      <c r="A254" s="199"/>
      <c r="B254" s="199"/>
    </row>
    <row r="255" spans="1:2" x14ac:dyDescent="0.2">
      <c r="A255" s="199"/>
      <c r="B255" s="199"/>
    </row>
    <row r="256" spans="1:2" x14ac:dyDescent="0.2">
      <c r="A256" s="199"/>
      <c r="B256" s="199"/>
    </row>
    <row r="257" spans="1:2" x14ac:dyDescent="0.2">
      <c r="A257" s="199"/>
      <c r="B257" s="199"/>
    </row>
  </sheetData>
  <sheetProtection algorithmName="SHA-512" hashValue="raAjb9hFasChza6/xO2FyXhJbvTlLJl59Eq2P4BpwTgREl0fse/petwtKkUhZMgxNUSLV8uE/i6qHxNyxtnjKg==" saltValue="KStEp7YOW5X9V5Nzm5C/0w==" spinCount="100000" sheet="1" objects="1" scenarios="1"/>
  <mergeCells count="28">
    <mergeCell ref="A134:C134"/>
    <mergeCell ref="D16:E16"/>
    <mergeCell ref="D18:E19"/>
    <mergeCell ref="E26:H26"/>
    <mergeCell ref="E32:F32"/>
    <mergeCell ref="E34:F34"/>
    <mergeCell ref="E53:F53"/>
    <mergeCell ref="A43:A44"/>
    <mergeCell ref="B43:B44"/>
    <mergeCell ref="E46:F46"/>
    <mergeCell ref="E52:F52"/>
    <mergeCell ref="E66:F66"/>
    <mergeCell ref="E68:F68"/>
    <mergeCell ref="E61:H63"/>
    <mergeCell ref="E60:H60"/>
    <mergeCell ref="E58:F58"/>
    <mergeCell ref="A22:C22"/>
    <mergeCell ref="E72:F72"/>
    <mergeCell ref="E36:H36"/>
    <mergeCell ref="B23:C23"/>
    <mergeCell ref="D12:E12"/>
    <mergeCell ref="F12:I12"/>
    <mergeCell ref="D14:E14"/>
    <mergeCell ref="A12:C12"/>
    <mergeCell ref="E42:F42"/>
    <mergeCell ref="E54:F54"/>
    <mergeCell ref="E48:H48"/>
    <mergeCell ref="E67:F67"/>
  </mergeCells>
  <conditionalFormatting sqref="F14">
    <cfRule type="cellIs" dxfId="33" priority="4" stopIfTrue="1" operator="greaterThan">
      <formula>2</formula>
    </cfRule>
    <cfRule type="cellIs" dxfId="32" priority="5" stopIfTrue="1" operator="lessThan">
      <formula>1</formula>
    </cfRule>
  </conditionalFormatting>
  <conditionalFormatting sqref="I16 I14">
    <cfRule type="cellIs" dxfId="31" priority="3" stopIfTrue="1" operator="lessThan">
      <formula>18</formula>
    </cfRule>
  </conditionalFormatting>
  <conditionalFormatting sqref="F20">
    <cfRule type="cellIs" dxfId="30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55" fitToHeight="2" orientation="portrait" horizontalDpi="300" verticalDpi="300"/>
  <headerFooter alignWithMargins="0"/>
  <rowBreaks count="1" manualBreakCount="1">
    <brk id="88" max="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N89"/>
  <sheetViews>
    <sheetView showGridLines="0" topLeftCell="A5" zoomScaleNormal="100" workbookViewId="0">
      <selection activeCell="D11" sqref="D11"/>
    </sheetView>
  </sheetViews>
  <sheetFormatPr baseColWidth="10" defaultColWidth="8.83203125" defaultRowHeight="16" x14ac:dyDescent="0.2"/>
  <cols>
    <col min="1" max="1" width="70.5" style="176" customWidth="1"/>
    <col min="2" max="2" width="50.5" style="176" customWidth="1"/>
    <col min="3" max="3" width="2.1640625" style="203" hidden="1" customWidth="1"/>
    <col min="4" max="4" width="16.6640625" style="176" customWidth="1"/>
    <col min="5" max="5" width="24.33203125" style="176" customWidth="1"/>
    <col min="6" max="6" width="34.6640625" style="176" customWidth="1"/>
    <col min="7" max="7" width="23" style="176" customWidth="1"/>
    <col min="8" max="8" width="26.5" style="176" customWidth="1"/>
    <col min="9" max="9" width="28.5" style="176" customWidth="1"/>
    <col min="10" max="10" width="19.6640625" style="176" customWidth="1"/>
    <col min="11" max="11" width="21.33203125" style="176" customWidth="1"/>
    <col min="12" max="16384" width="8.83203125" style="176"/>
  </cols>
  <sheetData>
    <row r="1" spans="1:14" x14ac:dyDescent="0.2">
      <c r="A1" s="174"/>
      <c r="B1" s="174"/>
      <c r="C1" s="175"/>
      <c r="D1" s="174"/>
      <c r="E1" s="174"/>
      <c r="F1" s="174"/>
      <c r="G1" s="174"/>
      <c r="H1" s="144" t="s">
        <v>2</v>
      </c>
      <c r="I1" s="144" t="s">
        <v>2</v>
      </c>
      <c r="J1" s="144" t="s">
        <v>2</v>
      </c>
      <c r="M1" s="300"/>
      <c r="N1" s="300"/>
    </row>
    <row r="2" spans="1:14" x14ac:dyDescent="0.2">
      <c r="A2" s="174"/>
      <c r="B2" s="174"/>
      <c r="C2" s="175"/>
      <c r="D2" s="174"/>
      <c r="E2" s="174"/>
      <c r="F2" s="174"/>
      <c r="G2" s="174"/>
      <c r="H2" s="174"/>
      <c r="I2" s="174"/>
      <c r="J2" s="174"/>
      <c r="M2" s="300"/>
      <c r="N2" s="300"/>
    </row>
    <row r="3" spans="1:14" x14ac:dyDescent="0.2">
      <c r="A3" s="174"/>
      <c r="B3" s="174"/>
      <c r="C3" s="175"/>
      <c r="D3" s="174"/>
      <c r="E3" s="174"/>
      <c r="F3" s="174"/>
      <c r="G3" s="174"/>
      <c r="H3" s="174"/>
      <c r="I3" s="174"/>
      <c r="J3" s="174"/>
      <c r="M3" s="300"/>
      <c r="N3" s="300"/>
    </row>
    <row r="4" spans="1:14" x14ac:dyDescent="0.2">
      <c r="A4" s="174"/>
      <c r="B4" s="174"/>
      <c r="C4" s="175"/>
      <c r="D4" s="174"/>
      <c r="E4" s="174"/>
      <c r="F4" s="174"/>
      <c r="G4" s="174"/>
      <c r="H4" s="174"/>
      <c r="I4" s="174"/>
      <c r="J4" s="174"/>
      <c r="M4" s="300"/>
      <c r="N4" s="300"/>
    </row>
    <row r="5" spans="1:14" x14ac:dyDescent="0.2">
      <c r="C5" s="176"/>
      <c r="M5" s="300"/>
      <c r="N5" s="300"/>
    </row>
    <row r="6" spans="1:14" x14ac:dyDescent="0.2">
      <c r="A6" s="262"/>
      <c r="B6" s="262"/>
      <c r="C6" s="262"/>
      <c r="D6" s="262"/>
      <c r="E6" s="262"/>
      <c r="F6" s="262"/>
      <c r="G6" s="262"/>
      <c r="H6" s="262"/>
      <c r="I6" s="262"/>
      <c r="J6" s="262"/>
      <c r="M6" s="300"/>
      <c r="N6" s="300"/>
    </row>
    <row r="7" spans="1:14" x14ac:dyDescent="0.2">
      <c r="A7" s="262"/>
      <c r="B7" s="262"/>
      <c r="C7" s="262"/>
      <c r="D7" s="262"/>
      <c r="E7" s="262"/>
      <c r="F7" s="262"/>
      <c r="G7" s="262"/>
      <c r="H7" s="262"/>
      <c r="I7" s="262"/>
      <c r="J7" s="262"/>
      <c r="M7" s="300"/>
      <c r="N7" s="300"/>
    </row>
    <row r="8" spans="1:14" x14ac:dyDescent="0.2">
      <c r="A8" s="262"/>
      <c r="B8" s="262"/>
      <c r="C8" s="262"/>
      <c r="D8" s="262"/>
      <c r="E8" s="262"/>
      <c r="F8" s="262"/>
      <c r="G8" s="262"/>
      <c r="H8" s="262"/>
      <c r="I8" s="262"/>
      <c r="J8" s="262"/>
      <c r="M8" s="300"/>
      <c r="N8" s="300"/>
    </row>
    <row r="9" spans="1:14" x14ac:dyDescent="0.2">
      <c r="A9" s="262"/>
      <c r="B9" s="262"/>
      <c r="C9" s="262"/>
      <c r="D9" s="262"/>
      <c r="E9" s="262"/>
      <c r="F9" s="262"/>
      <c r="G9" s="262"/>
      <c r="H9" s="262"/>
      <c r="I9" s="262"/>
      <c r="J9" s="262"/>
      <c r="M9" s="300"/>
      <c r="N9" s="300"/>
    </row>
    <row r="10" spans="1:14" x14ac:dyDescent="0.2">
      <c r="A10" s="262"/>
      <c r="B10" s="262"/>
      <c r="C10" s="262"/>
      <c r="D10" s="262"/>
      <c r="E10" s="262"/>
      <c r="F10" s="262"/>
      <c r="G10" s="262"/>
      <c r="H10" s="262"/>
      <c r="I10" s="262"/>
      <c r="J10" s="262"/>
    </row>
    <row r="11" spans="1:14" ht="15" customHeight="1" x14ac:dyDescent="0.2">
      <c r="A11" s="262"/>
      <c r="B11" s="262"/>
      <c r="C11" s="177"/>
      <c r="D11" s="262"/>
      <c r="E11" s="262"/>
      <c r="F11" s="262"/>
      <c r="G11" s="262"/>
      <c r="H11" s="262"/>
      <c r="I11" s="262"/>
      <c r="J11" s="262"/>
    </row>
    <row r="12" spans="1:14" ht="22.5" customHeight="1" x14ac:dyDescent="0.2">
      <c r="A12" s="410" t="s">
        <v>173</v>
      </c>
      <c r="B12" s="410"/>
      <c r="C12" s="272"/>
      <c r="D12" s="428" t="s">
        <v>33</v>
      </c>
      <c r="E12" s="428"/>
      <c r="F12" s="409" t="str">
        <f>+'INGRESO DE DATOS'!$D$15</f>
        <v>Nombre Completo</v>
      </c>
      <c r="G12" s="409"/>
      <c r="H12" s="409"/>
      <c r="I12" s="409"/>
      <c r="J12" s="178"/>
    </row>
    <row r="13" spans="1:14" ht="14.25" customHeight="1" x14ac:dyDescent="0.2">
      <c r="A13" s="433"/>
      <c r="B13" s="433"/>
      <c r="C13" s="179"/>
      <c r="D13" s="204"/>
      <c r="E13" s="204"/>
      <c r="F13" s="204"/>
      <c r="G13" s="204"/>
      <c r="H13" s="204"/>
      <c r="I13" s="204"/>
      <c r="J13" s="205"/>
    </row>
    <row r="14" spans="1:14" ht="22.5" customHeight="1" x14ac:dyDescent="0.2">
      <c r="A14" s="228"/>
      <c r="B14" s="240"/>
      <c r="C14" s="179"/>
      <c r="D14" s="428" t="s">
        <v>34</v>
      </c>
      <c r="E14" s="428"/>
      <c r="F14" s="290">
        <f>+'INGRESO DE DATOS'!$D$17</f>
        <v>2</v>
      </c>
      <c r="G14" s="204"/>
      <c r="H14" s="206" t="s">
        <v>35</v>
      </c>
      <c r="I14" s="290">
        <f>+'INGRESO DE DATOS'!$D$19</f>
        <v>42</v>
      </c>
      <c r="J14" s="178"/>
    </row>
    <row r="15" spans="1:14" ht="14.25" customHeight="1" x14ac:dyDescent="0.2">
      <c r="A15" s="228"/>
      <c r="B15" s="215"/>
      <c r="C15" s="179"/>
      <c r="D15" s="196"/>
      <c r="E15" s="207"/>
      <c r="F15" s="207"/>
      <c r="G15" s="207"/>
      <c r="H15" s="207"/>
      <c r="I15" s="207"/>
      <c r="J15" s="205"/>
    </row>
    <row r="16" spans="1:14" ht="22.5" customHeight="1" x14ac:dyDescent="0.2">
      <c r="A16" s="228"/>
      <c r="B16" s="240"/>
      <c r="C16" s="179"/>
      <c r="D16" s="428" t="s">
        <v>36</v>
      </c>
      <c r="E16" s="428"/>
      <c r="F16" s="290">
        <f>+'INGRESO DE DATOS'!$H$17</f>
        <v>3</v>
      </c>
      <c r="G16" s="207"/>
      <c r="H16" s="206" t="s">
        <v>92</v>
      </c>
      <c r="I16" s="290">
        <f>+'INGRESO DE DATOS'!$H$19</f>
        <v>38</v>
      </c>
      <c r="J16" s="189"/>
    </row>
    <row r="17" spans="1:12" s="180" customFormat="1" ht="14.25" customHeight="1" x14ac:dyDescent="0.2">
      <c r="A17" s="241"/>
      <c r="B17" s="242"/>
      <c r="C17" s="179"/>
      <c r="D17" s="207"/>
      <c r="E17" s="208"/>
      <c r="F17" s="207"/>
      <c r="G17" s="207"/>
      <c r="H17" s="207" t="s">
        <v>2</v>
      </c>
      <c r="I17" s="207" t="s">
        <v>2</v>
      </c>
      <c r="J17" s="207"/>
    </row>
    <row r="18" spans="1:12" s="180" customFormat="1" ht="22.5" customHeight="1" x14ac:dyDescent="0.2">
      <c r="A18" s="243"/>
      <c r="B18" s="244"/>
      <c r="C18" s="182"/>
      <c r="E18" s="268" t="s">
        <v>40</v>
      </c>
      <c r="F18" s="290">
        <f>+'INGRESO DE DATOS'!$D$29</f>
        <v>2</v>
      </c>
      <c r="H18" s="210" t="s">
        <v>75</v>
      </c>
      <c r="I18" s="211">
        <f ca="1">NOW()</f>
        <v>44798.443710648149</v>
      </c>
      <c r="J18" s="196"/>
    </row>
    <row r="19" spans="1:12" s="183" customFormat="1" ht="15" customHeight="1" x14ac:dyDescent="0.2">
      <c r="A19" s="245"/>
      <c r="B19" s="246"/>
      <c r="C19" s="182"/>
      <c r="D19" s="301"/>
      <c r="E19" s="301"/>
      <c r="F19" s="204"/>
      <c r="G19" s="204" t="s">
        <v>2</v>
      </c>
      <c r="H19" s="302" t="b">
        <v>0</v>
      </c>
      <c r="I19" s="204"/>
      <c r="J19" s="207" t="s">
        <v>2</v>
      </c>
    </row>
    <row r="20" spans="1:12" s="183" customFormat="1" ht="23.25" customHeight="1" x14ac:dyDescent="0.2">
      <c r="A20" s="245"/>
      <c r="B20" s="246"/>
      <c r="C20" s="182"/>
      <c r="D20" s="301"/>
      <c r="E20" s="398" t="s">
        <v>178</v>
      </c>
      <c r="F20" s="396" t="str">
        <f>'INGRESO DE DATOS'!D21</f>
        <v>Resto de Ecuador</v>
      </c>
      <c r="G20" s="204"/>
      <c r="H20" s="302"/>
      <c r="I20" s="204"/>
      <c r="J20" s="207"/>
    </row>
    <row r="21" spans="1:12" s="183" customFormat="1" ht="15" customHeight="1" x14ac:dyDescent="0.2">
      <c r="A21" s="245"/>
      <c r="B21" s="246"/>
      <c r="C21" s="182"/>
      <c r="D21" s="301"/>
      <c r="E21" s="301"/>
      <c r="F21" s="204"/>
      <c r="G21" s="204"/>
      <c r="H21" s="302"/>
      <c r="I21" s="204"/>
      <c r="J21" s="207"/>
    </row>
    <row r="22" spans="1:12" s="183" customFormat="1" ht="28" customHeight="1" x14ac:dyDescent="0.2">
      <c r="C22" s="179"/>
      <c r="E22" s="322" t="s">
        <v>41</v>
      </c>
      <c r="F22" s="323"/>
      <c r="G22" s="323" t="s">
        <v>7</v>
      </c>
      <c r="H22" s="323" t="s">
        <v>8</v>
      </c>
      <c r="I22" s="323" t="s">
        <v>9</v>
      </c>
      <c r="J22" s="323" t="s">
        <v>171</v>
      </c>
      <c r="K22" s="323" t="s">
        <v>172</v>
      </c>
    </row>
    <row r="23" spans="1:12" s="183" customFormat="1" ht="23.25" customHeight="1" x14ac:dyDescent="0.2">
      <c r="A23" s="217"/>
      <c r="B23" s="235"/>
      <c r="C23" s="179"/>
      <c r="D23" s="185"/>
      <c r="E23" s="324" t="s">
        <v>76</v>
      </c>
      <c r="F23" s="325"/>
      <c r="G23" s="325">
        <v>250</v>
      </c>
      <c r="H23" s="325">
        <v>2000</v>
      </c>
      <c r="I23" s="325">
        <v>3500</v>
      </c>
      <c r="J23" s="325">
        <v>5000</v>
      </c>
      <c r="K23" s="327">
        <v>10000</v>
      </c>
      <c r="L23" s="185"/>
    </row>
    <row r="24" spans="1:12" s="185" customFormat="1" ht="23.25" customHeight="1" x14ac:dyDescent="0.2">
      <c r="A24" s="217"/>
      <c r="B24" s="235"/>
      <c r="C24" s="179"/>
      <c r="D24" s="179"/>
      <c r="E24" s="328" t="s">
        <v>77</v>
      </c>
      <c r="F24" s="329"/>
      <c r="G24" s="329">
        <v>5000</v>
      </c>
      <c r="H24" s="329">
        <v>2000</v>
      </c>
      <c r="I24" s="329">
        <v>3500</v>
      </c>
      <c r="J24" s="329">
        <v>5000</v>
      </c>
      <c r="K24" s="331">
        <v>10000</v>
      </c>
    </row>
    <row r="25" spans="1:12" s="185" customFormat="1" ht="23.25" customHeight="1" x14ac:dyDescent="0.2">
      <c r="A25" s="247"/>
      <c r="B25" s="227"/>
      <c r="C25" s="179"/>
      <c r="D25" s="179"/>
      <c r="E25" s="181"/>
      <c r="F25" s="144"/>
      <c r="G25" s="181"/>
      <c r="H25" s="181"/>
      <c r="I25" s="181"/>
      <c r="J25" s="186"/>
      <c r="K25" s="186"/>
      <c r="L25" s="187"/>
    </row>
    <row r="26" spans="1:12" s="185" customFormat="1" ht="23.25" customHeight="1" x14ac:dyDescent="0.2">
      <c r="A26" s="217"/>
      <c r="B26" s="227"/>
      <c r="C26" s="179"/>
      <c r="D26" s="179"/>
      <c r="E26" s="406" t="s">
        <v>157</v>
      </c>
      <c r="F26" s="406"/>
      <c r="G26" s="406"/>
      <c r="H26" s="406"/>
      <c r="I26" s="406"/>
      <c r="J26" s="406"/>
      <c r="K26" s="406"/>
      <c r="L26" s="189"/>
    </row>
    <row r="27" spans="1:12" s="187" customFormat="1" ht="23.25" customHeight="1" x14ac:dyDescent="0.2">
      <c r="A27" s="217"/>
      <c r="B27" s="227"/>
      <c r="C27" s="179"/>
      <c r="D27" s="179"/>
      <c r="E27" s="332" t="s">
        <v>80</v>
      </c>
      <c r="F27" s="333"/>
      <c r="G27" s="333">
        <f>VLOOKUP($I$14,Tablas!$A$6:$G$72,3,TRUE)+75</f>
        <v>12015.8</v>
      </c>
      <c r="H27" s="333">
        <f>VLOOKUP($I$14,Tablas!$A$6:$G$72,4,TRUE)+75</f>
        <v>10542.75</v>
      </c>
      <c r="I27" s="333">
        <f>VLOOKUP($I$14,Tablas!$A$6:$G$72,5,TRUE)+75</f>
        <v>8323.4</v>
      </c>
      <c r="J27" s="333">
        <f>VLOOKUP($I$14,Tablas!$A$6:$G$72,6,TRUE)+75</f>
        <v>7227.75</v>
      </c>
      <c r="K27" s="334">
        <f>VLOOKUP($I$14,Tablas!$A$6:$G$72,7,TRUE)+75</f>
        <v>5389.2</v>
      </c>
      <c r="L27" s="189"/>
    </row>
    <row r="28" spans="1:12" s="189" customFormat="1" ht="23.25" customHeight="1" x14ac:dyDescent="0.15">
      <c r="A28" s="247"/>
      <c r="B28" s="227"/>
      <c r="C28" s="179"/>
      <c r="D28" s="179"/>
      <c r="E28" s="335" t="s">
        <v>81</v>
      </c>
      <c r="F28" s="191"/>
      <c r="G28" s="191">
        <f>IF($F$14=1,0,(VLOOKUP($I$16,Tablas!$A$6:$G$72,3,TRUE)))</f>
        <v>10661.55</v>
      </c>
      <c r="H28" s="191">
        <f>IF($F$14=1,0,(VLOOKUP($I$16,Tablas!$A$6:$G$72,4,TRUE)))</f>
        <v>9343.1999999999989</v>
      </c>
      <c r="I28" s="191">
        <f>IF($F$14=1,0,(VLOOKUP($I$16,Tablas!$A$6:$G$72,5,TRUE)))</f>
        <v>7395.8499999999995</v>
      </c>
      <c r="J28" s="191">
        <f>IF($F$14=1,0,(VLOOKUP($I$16,Tablas!$A$6:$G$72,6,TRUE)))</f>
        <v>6413.25</v>
      </c>
      <c r="K28" s="336">
        <f>IF($F$14=1,0,(VLOOKUP($I$16,Tablas!$A$6:$G$72,7,TRUE)))</f>
        <v>4766.8</v>
      </c>
    </row>
    <row r="29" spans="1:12" s="189" customFormat="1" ht="23.25" customHeight="1" x14ac:dyDescent="0.15">
      <c r="A29" s="247"/>
      <c r="B29" s="227"/>
      <c r="C29" s="179"/>
      <c r="D29" s="190"/>
      <c r="E29" s="335" t="s">
        <v>95</v>
      </c>
      <c r="F29" s="192"/>
      <c r="G29" s="317">
        <f>IF($F$14=1,
(IF($F$16=0, 0,
 (IF($F$18&gt;$F$16, (VLOOKUP($F$16,Tablas!$A$73:$G$75,3,TRUE)),
(IF($F$16&gt;4,(IF($F$18=0, (VLOOKUP(3,Tablas!$A$73:$G$75,3,TRUE)),
(IF($F$18=1, (VLOOKUP(3,Tablas!$A$73:$G$75,3,TRUE)),
(IF($F$18=2, (VLOOKUP(3,Tablas!$A$73:$G$75,3,TRUE)),
(VLOOKUP(3,Tablas!$A$73:$G$75,3,TRUE)))))))),
(IF($F$16=4,(IF(4-$F$18=0,(VLOOKUP(2,Tablas!$A$73:$G$75,3,TRUE)),
(IF(4-$F$18=1,(VLOOKUP(2,Tablas!$A$73:$G$75,3,TRUE)),
(IF(4-$F$18=2, (VLOOKUP(2,Tablas!$A$73:$G$75,3,TRUE)),
(VLOOKUP(3,Tablas!$A$73:$G$75,3,TRUE)))))))),
(IF($F$16=3,(IF(3-$F$18=0,(VLOOKUP(1,Tablas!$A$73:$G$75,3,TRUE)),
(IF(3-$F$18=1,(VLOOKUP(1,Tablas!$A$73:$G$75,3,TRUE)),
(IF(3-$F$18=2, (VLOOKUP(2,Tablas!$A$73:$G$75,3,TRUE)),
(VLOOKUP(3,Tablas!$A$73:$G$75,3,TRUE)))))))),
(IF($F$16=2,(IF(2-$F$18=0, 0,
(IF(2-$F$18=1,(VLOOKUP(1,Tablas!$A$73:$G$75,3,TRUE)),
(IF(2-$F$18=2, (VLOOKUP(2,Tablas!$A$73:$G$75,3,TRUE)),
         0)))))),
(IF($F$16=1,(IF(1-$F$18=0, 0,
(IF(1-$F$18=1,(VLOOKUP(1,Tablas!$A$73:$G$75,3,TRUE)),0)))),0)))))))))))))),
(IF($F$16=0, 0,
 (IF($F$18&gt;$F$16, (VLOOKUP($F$16,Tablas!$A$73:$G$75,3,TRUE)),
(IF($F$16=4,(IF(4-$F$18=0, 0,
(IF(4-$F$18=1, (VLOOKUP(1,Tablas!$A$73:$G$75,3,TRUE)),
(IF(4-$F$18=2, (VLOOKUP(2,Tablas!$A$73:$G$75,3,TRUE)),
(IF(4-$F$18=3, (VLOOKUP(3,Tablas!$A$73:$G$75,3,TRUE)),
(IF(4-$F$18=4, (VLOOKUP(3,Tablas!$A$73:$G$75,3,TRUE)),
0)))))))))),
(IF($F$16=5,(IF(5-$F$18=0, (VLOOKUP(1,Tablas!$A$73:$G$75,3,TRUE)),
(IF(5-$F$18=1, (VLOOKUP(1,Tablas!$A$73:$G$75,3,TRUE)),
(IF(5-$F$18=2, (VLOOKUP(2,Tablas!$A$73:$G$75,3,TRUE)),
(IF(5-$F$18=3, (VLOOKUP(3,Tablas!$A$73:$G$75,3,TRUE)),
(IF(5-$F$18=4, (VLOOKUP(3,Tablas!$A$73:$G$75,3,TRUE)),
(VLOOKUP(3,Tablas!$A$73:$G$75,3,TRUE)))))))))))),
(IF($F$16=6,(IF(6-$F$18=0, (VLOOKUP(2,Tablas!$A$73:$G$75,3,TRUE)),
(IF(6-$F$18=1, (VLOOKUP(2,Tablas!$A$73:$G$75,3,TRUE)),
(IF(6-$F$18=2, (VLOOKUP(2,Tablas!$A$73:$G$75,3,TRUE)),
(IF(6-$F$18=3, (VLOOKUP(3,Tablas!$A$73:$G$75,3,TRUE)),
(IF(6-$F$18=4, (VLOOKUP(3,Tablas!$A$73:$G$75,3,TRUE)),
(VLOOKUP(3,Tablas!$A$73:$G$75,3,TRUE)))))))))))),
(IF($F$16&gt;6,(IF(7-$F$18=0, (VLOOKUP(3,Tablas!$A$73:$G$75,3,TRUE)),
(IF(7-$F$18=1, (VLOOKUP(3,Tablas!$A$73:$G$75,3,TRUE)),
(IF(7-$F$18=2, (VLOOKUP(3,Tablas!$A$73:$G$75,3,TRUE)),
(IF(7-$F$18=3, (VLOOKUP(3,Tablas!$A$73:$G$75,3,TRUE)),
(IF(7-$F$18=4, (VLOOKUP(3,Tablas!$A$73:$G$75,3,TRUE)),
(VLOOKUP(3,Tablas!$A$73:$G$75,3,TRUE)))))))))))),
(IF($F$16=3,(IF(3-$F$18=0,0,
(IF(3-$F$18=1,(VLOOKUP(1,Tablas!$A$73:$G$75,3,TRUE)),
(IF(3-$F$18=2, (VLOOKUP(2,Tablas!$A$73:$G$75,3,TRUE)),
(VLOOKUP(3,Tablas!$A$73:$G$75,3,TRUE)))))))),
(IF($F$16=2,(IF(2-$F$18=0, 0,
(IF(2-$F$18=1,(VLOOKUP(1,Tablas!$A$73:$G$75,3,TRUE)),
(IF(2-$F$18=2, (VLOOKUP(2,Tablas!$A$73:$G$75,3,TRUE)),
         0)))))),
(IF($F$16=1,(IF(1-$F$18=0, 0,
(IF(1-$F$18=1,(VLOOKUP(1,Tablas!$A$73:$G$75,3,TRUE)),0)))),0)))))))))))))))))))</f>
        <v>3394.0499999999997</v>
      </c>
      <c r="H29" s="317">
        <f>IF($F$14=1,
(IF($F$16=0, 0,
 (IF($F$18&gt;$F$16, (VLOOKUP($F$16,Tablas!$A$73:$G$75,4,TRUE)),
(IF($F$16&gt;4,(IF($F$18=0, (VLOOKUP(3,Tablas!$A$73:$G$75,4,TRUE)),
(IF($F$18=1, (VLOOKUP(3,Tablas!$A$73:$G$75,4,TRUE)),
(IF($F$18=2, (VLOOKUP(3,Tablas!$A$73:$G$75,4,TRUE)),
(VLOOKUP(3,Tablas!$A$73:$G$75,4,TRUE)))))))),
(IF($F$16=4,(IF(4-$F$18=0,(VLOOKUP(2,Tablas!$A$73:$G$75,4,TRUE)),
(IF(4-$F$18=1,(VLOOKUP(2,Tablas!$A$73:$G$75,4,TRUE)),
(IF(4-$F$18=2, (VLOOKUP(2,Tablas!$A$73:$G$75,4,TRUE)),
(VLOOKUP(3,Tablas!$A$73:$G$75,4,TRUE)))))))),
(IF($F$16=3,(IF(3-$F$18=0,(VLOOKUP(1,Tablas!$A$73:$G$75,4,TRUE)),
(IF(3-$F$18=1,(VLOOKUP(1,Tablas!$A$73:$G$75,4,TRUE)),
(IF(3-$F$18=2, (VLOOKUP(2,Tablas!$A$73:$G$75,4,TRUE)),
(VLOOKUP(3,Tablas!$A$73:$G$75,4,TRUE)))))))),
(IF($F$16=2,(IF(2-$F$18=0, 0,
(IF(2-$F$18=1,(VLOOKUP(1,Tablas!$A$73:$G$75,4,TRUE)),
(IF(2-$F$18=2, (VLOOKUP(2,Tablas!$A$73:$G$75,4,TRUE)),
         0)))))),
(IF($F$16=1,(IF(1-$F$18=0, 0,
(IF(1-$F$18=1,(VLOOKUP(1,Tablas!$A$73:$G$75,4,TRUE)),0)))),0)))))))))))))),
(IF($F$16=0, 0,
 (IF($F$18&gt;$F$16, (VLOOKUP($F$16,Tablas!$A$73:$G$75,4,TRUE)),
(IF($F$16=4,(IF(4-$F$18=0, 0,
(IF(4-$F$18=1, (VLOOKUP(1,Tablas!$A$73:$G$75,4,TRUE)),
(IF(4-$F$18=2, (VLOOKUP(2,Tablas!$A$73:$G$75,4,TRUE)),
(IF(4-$F$18=3, (VLOOKUP(3,Tablas!$A$73:$G$75,4,TRUE)),
(IF(4-$F$18=4, (VLOOKUP(3,Tablas!$A$73:$G$75,4,TRUE)),
0)))))))))),
(IF($F$16=5,(IF(5-$F$18=0, (VLOOKUP(1,Tablas!$A$73:$G$75,4,TRUE)),
(IF(5-$F$18=1, (VLOOKUP(1,Tablas!$A$73:$G$75,4,TRUE)),
(IF(5-$F$18=2, (VLOOKUP(2,Tablas!$A$73:$G$75,4,TRUE)),
(IF(5-$F$18=3, (VLOOKUP(3,Tablas!$A$73:$G$75,4,TRUE)),
(IF(5-$F$18=4, (VLOOKUP(3,Tablas!$A$73:$G$75,4,TRUE)),
(VLOOKUP(3,Tablas!$A$73:$G$75,4,TRUE)))))))))))),
(IF($F$16=6,(IF(6-$F$18=0, (VLOOKUP(2,Tablas!$A$73:$G$75,4,TRUE)),
(IF(6-$F$18=1, (VLOOKUP(2,Tablas!$A$73:$G$75,4,TRUE)),
(IF(6-$F$18=2, (VLOOKUP(2,Tablas!$A$73:$G$75,4,TRUE)),
(IF(6-$F$18=3, (VLOOKUP(3,Tablas!$A$73:$G$75,4,TRUE)),
(IF(6-$F$18=4, (VLOOKUP(3,Tablas!$A$73:$G$75,4,TRUE)),
(VLOOKUP(3,Tablas!$A$73:$G$75,4,TRUE)))))))))))),
(IF($F$16&gt;6,(IF(7-$F$18=0, (VLOOKUP(3,Tablas!$A$73:$G$75,4,TRUE)),
(IF(7-$F$18=1, (VLOOKUP(3,Tablas!$A$73:$G$75,4,TRUE)),
(IF(7-$F$18=2, (VLOOKUP(3,Tablas!$A$73:$G$75,4,TRUE)),
(IF(7-$F$18=3, (VLOOKUP(3,Tablas!$A$73:$G$75,4,TRUE)),
(IF(7-$F$18=4, (VLOOKUP(3,Tablas!$A$73:$G$75,4,TRUE)),
(VLOOKUP(3,Tablas!$A$73:$G$75,4,TRUE)))))))))))),
(IF($F$16=3,(IF(3-$F$18=0,0,
(IF(3-$F$18=1,(VLOOKUP(1,Tablas!$A$73:$G$75,4,TRUE)),
(IF(3-$F$18=2, (VLOOKUP(2,Tablas!$A$73:$G$75,4,TRUE)),
(VLOOKUP(3,Tablas!$A$73:$G$75,4,TRUE)))))))),
(IF($F$16=2,(IF(2-$F$18=0, 0,
(IF(2-$F$18=1,(VLOOKUP(1,Tablas!$A$73:$G$75,4,TRUE)),
(IF(2-$F$18=2, (VLOOKUP(2,Tablas!$A$73:$G$75,4,TRUE)),
         0)))))),
(IF($F$16=1,(IF(1-$F$18=0, 0,
(IF(1-$F$18=1,(VLOOKUP(1,Tablas!$A$73:$G$75,4,TRUE)),0)))),0)))))))))))))))))))</f>
        <v>2977.5499999999997</v>
      </c>
      <c r="I29" s="317">
        <f>IF($F$14=1,
(IF($F$16=0, 0,
 (IF($F$18&gt;$F$16, (VLOOKUP($F$16,Tablas!$A$73:$G$75,5,TRUE)),
(IF($F$16&gt;4,(IF($F$18=0, (VLOOKUP(3,Tablas!$A$73:$G$75,5,TRUE)),
(IF($F$18=1, (VLOOKUP(3,Tablas!$A$73:$G$75,5,TRUE)),
(IF($F$18=2, (VLOOKUP(3,Tablas!$A$73:$G$75,5,TRUE)),
(VLOOKUP(3,Tablas!$A$73:$G$75,5,TRUE)))))))),
(IF($F$16=4,(IF(4-$F$18=0,(VLOOKUP(2,Tablas!$A$73:$G$75,5,TRUE)),
(IF(4-$F$18=1,(VLOOKUP(2,Tablas!$A$73:$G$75,5,TRUE)),
(IF(4-$F$18=2, (VLOOKUP(2,Tablas!$A$73:$G$75,5,TRUE)),
(VLOOKUP(3,Tablas!$A$73:$G$75,5,TRUE)))))))),
(IF($F$16=3,(IF(3-$F$18=0,(VLOOKUP(1,Tablas!$A$73:$G$75,5,TRUE)),
(IF(3-$F$18=1,(VLOOKUP(1,Tablas!$A$73:$G$75,5,TRUE)),
(IF(3-$F$18=2, (VLOOKUP(2,Tablas!$A$73:$G$75,5,TRUE)),
(VLOOKUP(3,Tablas!$A$73:$G$75,5,TRUE)))))))),
(IF($F$16=2,(IF(2-$F$18=0, 0,
(IF(2-$F$18=1,(VLOOKUP(1,Tablas!$A$73:$G$75,5,TRUE)),
(IF(2-$F$18=2, (VLOOKUP(2,Tablas!$A$73:$G$75,5,TRUE)),
         0)))))),
(IF($F$16=1,(IF(1-$F$18=0, 0,
(IF(1-$F$18=1,(VLOOKUP(1,Tablas!$A$73:$G$75,5,TRUE)),0)))),0)))))))))))))),
(IF($F$16=0, 0,
 (IF($F$18&gt;$F$16, (VLOOKUP($F$16,Tablas!$A$73:$G$75,5,TRUE)),
(IF($F$16=4,(IF(4-$F$18=0, 0,
(IF(4-$F$18=1, (VLOOKUP(1,Tablas!$A$73:$G$75,5,TRUE)),
(IF(4-$F$18=2, (VLOOKUP(2,Tablas!$A$73:$G$75,5,TRUE)),
(IF(4-$F$18=3, (VLOOKUP(3,Tablas!$A$73:$G$75,5,TRUE)),
(IF(4-$F$18=4, (VLOOKUP(3,Tablas!$A$73:$G$75,5,TRUE)),
0)))))))))),
(IF($F$16=5,(IF(5-$F$18=0, (VLOOKUP(1,Tablas!$A$73:$G$75,5,TRUE)),
(IF(5-$F$18=1, (VLOOKUP(1,Tablas!$A$73:$G$75,5,TRUE)),
(IF(5-$F$18=2, (VLOOKUP(2,Tablas!$A$73:$G$75,5,TRUE)),
(IF(5-$F$18=3, (VLOOKUP(3,Tablas!$A$73:$G$75,5,TRUE)),
(IF(5-$F$18=4, (VLOOKUP(3,Tablas!$A$73:$G$75,5,TRUE)),
(VLOOKUP(3,Tablas!$A$73:$G$75,5,TRUE)))))))))))),
(IF($F$16=6,(IF(6-$F$18=0, (VLOOKUP(2,Tablas!$A$73:$G$75,5,TRUE)),
(IF(6-$F$18=1, (VLOOKUP(2,Tablas!$A$73:$G$75,5,TRUE)),
(IF(6-$F$18=2, (VLOOKUP(2,Tablas!$A$73:$G$75,5,TRUE)),
(IF(6-$F$18=3, (VLOOKUP(3,Tablas!$A$73:$G$75,5,TRUE)),
(IF(6-$F$18=4, (VLOOKUP(3,Tablas!$A$73:$G$75,5,TRUE)),
(VLOOKUP(3,Tablas!$A$73:$G$75,5,TRUE)))))))))))),
(IF($F$16&gt;6,(IF(7-$F$18=0, (VLOOKUP(3,Tablas!$A$73:$G$75,5,TRUE)),
(IF(7-$F$18=1, (VLOOKUP(3,Tablas!$A$73:$G$75,5,TRUE)),
(IF(7-$F$18=2, (VLOOKUP(3,Tablas!$A$73:$G$75,5,TRUE)),
(IF(7-$F$18=3, (VLOOKUP(3,Tablas!$A$73:$G$75,5,TRUE)),
(IF(7-$F$18=4, (VLOOKUP(3,Tablas!$A$73:$G$75,5,TRUE)),
(VLOOKUP(3,Tablas!$A$73:$G$75,5,TRUE)))))))))))),
(IF($F$16=3,(IF(3-$F$18=0,0,
(IF(3-$F$18=1,(VLOOKUP(1,Tablas!$A$73:$G$75,5,TRUE)),
(IF(3-$F$18=2, (VLOOKUP(2,Tablas!$A$73:$G$75,5,TRUE)),
(VLOOKUP(3,Tablas!$A$73:$G$75,5,TRUE)))))))),
(IF($F$16=2,(IF(2-$F$18=0, 0,
(IF(2-$F$18=1,(VLOOKUP(1,Tablas!$A$73:$G$75,5,TRUE)),
(IF(2-$F$18=2, (VLOOKUP(2,Tablas!$A$73:$G$75,5,TRUE)),
         0)))))),
(IF($F$16=1,(IF(1-$F$18=0, 0,
(IF(1-$F$18=1,(VLOOKUP(1,Tablas!$A$73:$G$75,5,TRUE)),0)))),0)))))))))))))))))))</f>
        <v>2419.9499999999998</v>
      </c>
      <c r="J29" s="317">
        <f>IF($F$14=1,
(IF($F$16=0, 0,
 (IF($F$18&gt;$F$16, (VLOOKUP($F$16,Tablas!$A$73:$G$75,6,TRUE)),
(IF($F$16&gt;4,(IF($F$18=0, (VLOOKUP(3,Tablas!$A$73:$G$75,6,TRUE)),
(IF($F$18=1, (VLOOKUP(3,Tablas!$A$73:$G$75,6,TRUE)),
(IF($F$18=2, (VLOOKUP(3,Tablas!$A$73:$G$75,6,TRUE)),
(VLOOKUP(3,Tablas!$A$73:$G$75,6,TRUE)))))))),
(IF($F$16=4,(IF(4-$F$18=0,(VLOOKUP(2,Tablas!$A$73:$G$75,6,TRUE)),
(IF(4-$F$18=1,(VLOOKUP(2,Tablas!$A$73:$G$75,6,TRUE)),
(IF(4-$F$18=2, (VLOOKUP(2,Tablas!$A$73:$G$75,6,TRUE)),
(VLOOKUP(3,Tablas!$A$73:$G$75,6,TRUE)))))))),
(IF($F$16=3,(IF(3-$F$18=0,(VLOOKUP(1,Tablas!$A$73:$G$75,6,TRUE)),
(IF(3-$F$18=1,(VLOOKUP(1,Tablas!$A$73:$G$75,6,TRUE)),
(IF(3-$F$18=2, (VLOOKUP(2,Tablas!$A$73:$G$75,6,TRUE)),
(VLOOKUP(3,Tablas!$A$73:$G$75,6,TRUE)))))))),
(IF($F$16=2,(IF(2-$F$18=0, 0,
(IF(2-$F$18=1,(VLOOKUP(1,Tablas!$A$73:$G$75,6,TRUE)),
(IF(2-$F$18=2, (VLOOKUP(2,Tablas!$A$73:$G$75,6,TRUE)),
         0)))))),
(IF($F$16=1,(IF(1-$F$18=0, 0,
(IF(1-$F$18=1,(VLOOKUP(1,Tablas!$A$73:$G$75,6,TRUE)),0)))),0)))))))))))))),
(IF($F$16=0, 0,
 (IF($F$18&gt;$F$16, (VLOOKUP($F$16,Tablas!$A$73:$G$75,6,TRUE)),
(IF($F$16=4,(IF(4-$F$18=0, 0,
(IF(4-$F$18=1, (VLOOKUP(1,Tablas!$A$73:$G$75,6,TRUE)),
(IF(4-$F$18=2, (VLOOKUP(2,Tablas!$A$73:$G$75,6,TRUE)),
(IF(4-$F$18=3, (VLOOKUP(3,Tablas!$A$73:$G$75,6,TRUE)),
(IF(4-$F$18=4, (VLOOKUP(3,Tablas!$A$73:$G$75,6,TRUE)),
0)))))))))),
(IF($F$16=5,(IF(5-$F$18=0, (VLOOKUP(1,Tablas!$A$73:$G$75,6,TRUE)),
(IF(5-$F$18=1, (VLOOKUP(1,Tablas!$A$73:$G$75,6,TRUE)),
(IF(5-$F$18=2, (VLOOKUP(2,Tablas!$A$73:$G$75,6,TRUE)),
(IF(5-$F$18=3, (VLOOKUP(3,Tablas!$A$73:$G$75,6,TRUE)),
(IF(5-$F$18=4, (VLOOKUP(3,Tablas!$A$73:$G$75,6,TRUE)),
(VLOOKUP(3,Tablas!$A$73:$G$75,6,TRUE)))))))))))),
(IF($F$16=6,(IF(6-$F$18=0, (VLOOKUP(2,Tablas!$A$73:$G$75,6,TRUE)),
(IF(6-$F$18=1, (VLOOKUP(2,Tablas!$A$73:$G$75,6,TRUE)),
(IF(6-$F$18=2, (VLOOKUP(2,Tablas!$A$73:$G$75,6,TRUE)),
(IF(6-$F$18=3, (VLOOKUP(3,Tablas!$A$73:$G$75,6,TRUE)),
(IF(6-$F$18=4, (VLOOKUP(3,Tablas!$A$73:$G$75,6,TRUE)),
(VLOOKUP(3,Tablas!$A$73:$G$75,6,TRUE)))))))))))),
(IF($F$16&gt;6,(IF(7-$F$18=0, (VLOOKUP(3,Tablas!$A$73:$G$75,6,TRUE)),
(IF(7-$F$18=1, (VLOOKUP(3,Tablas!$A$73:$G$75,6,TRUE)),
(IF(7-$F$18=2, (VLOOKUP(3,Tablas!$A$73:$G$75,6,TRUE)),
(IF(7-$F$18=3, (VLOOKUP(3,Tablas!$A$73:$G$75,6,TRUE)),
(IF(7-$F$18=4, (VLOOKUP(3,Tablas!$A$73:$G$75,6,TRUE)),
(VLOOKUP(3,Tablas!$A$73:$G$75,6,TRUE)))))))))))),
(IF($F$16=3,(IF(3-$F$18=0,0,
(IF(3-$F$18=1,(VLOOKUP(1,Tablas!$A$73:$G$75,6,TRUE)),
(IF(3-$F$18=2, (VLOOKUP(2,Tablas!$A$73:$G$75,6,TRUE)),
(VLOOKUP(3,Tablas!$A$73:$G$75,6,TRUE)))))))),
(IF($F$16=2,(IF(2-$F$18=0, 0,
(IF(2-$F$18=1,(VLOOKUP(1,Tablas!$A$73:$G$75,6,TRUE)),
(IF(2-$F$18=2, (VLOOKUP(2,Tablas!$A$73:$G$75,6,TRUE)),
         0)))))),
(IF($F$16=1,(IF(1-$F$18=0, 0,
(IF(1-$F$18=1,(VLOOKUP(1,Tablas!$A$73:$G$75,6,TRUE)),0)))),0)))))))))))))))))))</f>
        <v>2099.5</v>
      </c>
      <c r="K29" s="337">
        <f>IF($F$14=1,
(IF($F$16=0, 0,
 (IF($F$18&gt;$F$16, (VLOOKUP($F$16,Tablas!$A$73:$G$75,7,TRUE)),
(IF($F$16&gt;4,(IF($F$18=0, (VLOOKUP(3,Tablas!$A$73:$G$75,7,TRUE)),
(IF($F$18=1, (VLOOKUP(3,Tablas!$A$73:$G$75,7,TRUE)),
(IF($F$18=2, (VLOOKUP(3,Tablas!$A$73:$G$75,7,TRUE)),
(VLOOKUP(3,Tablas!$A$73:$G$75,7,TRUE)))))))),
(IF($F$16=4,(IF(4-$F$18=0,(VLOOKUP(2,Tablas!$A$73:$G$75,7,TRUE)),
(IF(4-$F$18=1,(VLOOKUP(2,Tablas!$A$73:$G$75,7,TRUE)),
(IF(4-$F$18=2, (VLOOKUP(2,Tablas!$A$73:$G$75,7,TRUE)),
(VLOOKUP(3,Tablas!$A$73:$G$75,7,TRUE)))))))),
(IF($F$16=3,(IF(3-$F$18=0,(VLOOKUP(1,Tablas!$A$73:$G$75,7,TRUE)),
(IF(3-$F$18=1,(VLOOKUP(1,Tablas!$A$73:$G$75,7,TRUE)),
(IF(3-$F$18=2, (VLOOKUP(2,Tablas!$A$73:$G$75,7,TRUE)),
(VLOOKUP(3,Tablas!$A$73:$G$75,7,TRUE)))))))),
(IF($F$16=2,(IF(2-$F$18=0, 0,
(IF(2-$F$18=1,(VLOOKUP(1,Tablas!$A$73:$G$75,7,TRUE)),
(IF(2-$F$18=2, (VLOOKUP(2,Tablas!$A$73:$G$75,7,TRUE)),
         0)))))),
(IF($F$16=1,(IF(1-$F$18=0, 0,
(IF(1-$F$18=1,(VLOOKUP(1,Tablas!$A$73:$G$75,7,TRUE)),0)))),0)))))))))))))),
(IF($F$16=0, 0,
 (IF($F$18&gt;$F$16, (VLOOKUP($F$16,Tablas!$A$73:$G$75,7,TRUE)),
(IF($F$16=4,(IF(4-$F$18=0, 0,
(IF(4-$F$18=1, (VLOOKUP(1,Tablas!$A$73:$G$75,7,TRUE)),
(IF(4-$F$18=2, (VLOOKUP(2,Tablas!$A$73:$G$75,7,TRUE)),
(IF(4-$F$18=3, (VLOOKUP(3,Tablas!$A$73:$G$75,7,TRUE)),
(IF(4-$F$18=4, (VLOOKUP(3,Tablas!$A$73:$G$75,7,TRUE)),
0)))))))))),
(IF($F$16=5,(IF(5-$F$18=0, (VLOOKUP(1,Tablas!$A$73:$G$75,7,TRUE)),
(IF(5-$F$18=1, (VLOOKUP(1,Tablas!$A$73:$G$75,7,TRUE)),
(IF(5-$F$18=2, (VLOOKUP(2,Tablas!$A$73:$G$75,7,TRUE)),
(IF(5-$F$18=3, (VLOOKUP(3,Tablas!$A$73:$G$75,7,TRUE)),
(IF(5-$F$18=4, (VLOOKUP(3,Tablas!$A$73:$G$75,7,TRUE)),
(VLOOKUP(3,Tablas!$A$73:$G$75,7,TRUE)))))))))))),
(IF($F$16=6,(IF(6-$F$18=0, (VLOOKUP(2,Tablas!$A$73:$G$75,7,TRUE)),
(IF(6-$F$18=1, (VLOOKUP(2,Tablas!$A$73:$G$75,7,TRUE)),
(IF(6-$F$18=2, (VLOOKUP(2,Tablas!$A$73:$G$75,7,TRUE)),
(IF(6-$F$18=3, (VLOOKUP(3,Tablas!$A$73:$G$75,7,TRUE)),
(IF(6-$F$18=4, (VLOOKUP(3,Tablas!$A$73:$G$75,7,TRUE)),
(VLOOKUP(3,Tablas!$A$73:$G$75,7,TRUE)))))))))))),
(IF($F$16&gt;6,(IF(7-$F$18=0, (VLOOKUP(3,Tablas!$A$73:$G$75,7,TRUE)),
(IF(7-$F$18=1, (VLOOKUP(3,Tablas!$A$73:$G$75,7,TRUE)),
(IF(7-$F$18=2, (VLOOKUP(3,Tablas!$A$73:$G$75,7,TRUE)),
(IF(7-$F$18=3, (VLOOKUP(3,Tablas!$A$73:$G$75,7,TRUE)),
(IF(7-$F$18=4, (VLOOKUP(3,Tablas!$A$73:$G$75,7,TRUE)),
(VLOOKUP(3,Tablas!$A$73:$G$75,7,TRUE)))))))))))),
(IF($F$16=3,(IF(3-$F$18=0,0,
(IF(3-$F$18=1,(VLOOKUP(1,Tablas!$A$73:$G$75,7,TRUE)),
(IF(3-$F$18=2, (VLOOKUP(2,Tablas!$A$73:$G$75,7,TRUE)),
(VLOOKUP(3,Tablas!$A$73:$G$75,7,TRUE)))))))),
(IF($F$16=2,(IF(2-$F$18=0, 0,
(IF(2-$F$18=1,(VLOOKUP(1,Tablas!$A$73:$G$75,7,TRUE)),
(IF(2-$F$18=2, (VLOOKUP(2,Tablas!$A$73:$G$75,7,TRUE)),
         0)))))),
(IF($F$16=1,(IF(1-$F$18=0, 0,
(IF(1-$F$18=1,(VLOOKUP(1,Tablas!$A$73:$G$75,7,TRUE)),0)))),0)))))))))))))))))))</f>
        <v>1560.6</v>
      </c>
    </row>
    <row r="30" spans="1:12" s="189" customFormat="1" ht="23.25" customHeight="1" x14ac:dyDescent="0.15">
      <c r="A30" s="247"/>
      <c r="B30" s="227"/>
      <c r="C30" s="190"/>
      <c r="D30" s="190"/>
      <c r="E30" s="338" t="s">
        <v>82</v>
      </c>
      <c r="F30" s="194"/>
      <c r="G30" s="194">
        <f>SUM(G27:G29)</f>
        <v>26071.399999999998</v>
      </c>
      <c r="H30" s="194">
        <f t="shared" ref="H30:I30" si="0">SUM(H27:H29)</f>
        <v>22863.499999999996</v>
      </c>
      <c r="I30" s="194">
        <f t="shared" si="0"/>
        <v>18139.2</v>
      </c>
      <c r="J30" s="194">
        <f t="shared" ref="J30:K30" si="1">SUM(J27:J29)</f>
        <v>15740.5</v>
      </c>
      <c r="K30" s="339">
        <f t="shared" si="1"/>
        <v>11716.6</v>
      </c>
      <c r="L30" s="193"/>
    </row>
    <row r="31" spans="1:12" s="189" customFormat="1" ht="16" hidden="1" customHeight="1" x14ac:dyDescent="0.15">
      <c r="A31" s="247"/>
      <c r="B31" s="227"/>
      <c r="C31" s="190"/>
      <c r="D31" s="179"/>
      <c r="E31" s="335" t="s">
        <v>83</v>
      </c>
      <c r="F31" s="191"/>
      <c r="G31" s="191">
        <v>0</v>
      </c>
      <c r="H31" s="191">
        <v>0</v>
      </c>
      <c r="I31" s="191">
        <v>0</v>
      </c>
      <c r="J31" s="191">
        <v>0</v>
      </c>
      <c r="K31" s="336">
        <v>0</v>
      </c>
    </row>
    <row r="32" spans="1:12" s="193" customFormat="1" ht="47" customHeight="1" x14ac:dyDescent="0.15">
      <c r="A32" s="247"/>
      <c r="B32" s="227"/>
      <c r="C32" s="179"/>
      <c r="D32" s="190"/>
      <c r="E32" s="431" t="s">
        <v>170</v>
      </c>
      <c r="F32" s="432"/>
      <c r="G32" s="191">
        <f>(G30)*4%</f>
        <v>1042.856</v>
      </c>
      <c r="H32" s="191">
        <f>(H30)*4%</f>
        <v>914.53999999999985</v>
      </c>
      <c r="I32" s="191">
        <f>(I30)*4%</f>
        <v>725.5680000000001</v>
      </c>
      <c r="J32" s="191">
        <f>(J30)*4%</f>
        <v>629.62</v>
      </c>
      <c r="K32" s="336">
        <f>(K30)*4%</f>
        <v>468.66400000000004</v>
      </c>
      <c r="L32" s="189"/>
    </row>
    <row r="33" spans="1:12" s="189" customFormat="1" ht="23.25" customHeight="1" x14ac:dyDescent="0.15">
      <c r="A33" s="217"/>
      <c r="B33" s="266"/>
      <c r="C33" s="190"/>
      <c r="D33" s="195"/>
      <c r="E33" s="340" t="s">
        <v>86</v>
      </c>
      <c r="F33" s="314"/>
      <c r="G33" s="314">
        <f>SUM(G30:G32)</f>
        <v>27114.255999999998</v>
      </c>
      <c r="H33" s="314">
        <f>SUM(H30:H32)</f>
        <v>23778.039999999997</v>
      </c>
      <c r="I33" s="314">
        <f>SUM(I30:I32)</f>
        <v>18864.768</v>
      </c>
      <c r="J33" s="314">
        <f>SUM(J30:J32)</f>
        <v>16370.12</v>
      </c>
      <c r="K33" s="341">
        <f>SUM(K30:K32)</f>
        <v>12185.264000000001</v>
      </c>
    </row>
    <row r="34" spans="1:12" s="189" customFormat="1" ht="30" customHeight="1" x14ac:dyDescent="0.2">
      <c r="A34" s="247"/>
      <c r="B34" s="235"/>
      <c r="C34" s="195"/>
      <c r="D34" s="195"/>
      <c r="E34" s="416" t="s">
        <v>84</v>
      </c>
      <c r="F34" s="417"/>
      <c r="G34" s="342">
        <f>IF($F$14=1,IF($F$16=0,0,IF($F$18=0,0,IF($F$18=1,(VLOOKUP(1,Tablas!$A$73:$G$75,3,TRUE)),(VLOOKUP(2,Tablas!$A$73:$G$75,3,TRUE))))),
IF($F$16=0,0,IF($F$18=0,0,IF($F$18=1,(VLOOKUP(1,Tablas!$A$73:$G$75,3,TRUE)),IF($F$18=2,(VLOOKUP(2,Tablas!$A$73:$G$75,3,TRUE)), (VLOOKUP(3,Tablas!$A$73:$G$75,3,TRUE)))))))</f>
        <v>5772.3499999999995</v>
      </c>
      <c r="H34" s="342">
        <f>IF($F$14=1,IF($F$16=0,0,IF($F$18=0,0,IF($F$18=1,(VLOOKUP(1,Tablas!$A$73:$G$75,4,TRUE)),(VLOOKUP(2,Tablas!$A$73:$G$75,4,TRUE))))),
IF($F$16=0,0,IF($F$18=0,0,IF($F$18=1,(VLOOKUP(1,Tablas!$A$73:$G$75,4,TRUE)),IF($F$18=2,(VLOOKUP(2,Tablas!$A$73:$G$75,4,TRUE)), (VLOOKUP(3,Tablas!$A$73:$G$75,4,TRUE)))))))</f>
        <v>5059.2</v>
      </c>
      <c r="I34" s="342">
        <f>IF($F$14=1,IF($F$16=0,0,IF($F$18=0,0,IF($F$18=1,(VLOOKUP(1,Tablas!$A$73:$G$75,5,TRUE)),(VLOOKUP(2,Tablas!$A$73:$G$75,5,TRUE))))),
IF($F$16=0,0,IF($F$18=0,0,IF($F$18=1,(VLOOKUP(1,Tablas!$A$73:$G$75,5,TRUE)),IF($F$18=2,(VLOOKUP(2,Tablas!$A$73:$G$75,5,TRUE)), (VLOOKUP(3,Tablas!$A$73:$G$75,5,TRUE)))))))</f>
        <v>4109.75</v>
      </c>
      <c r="J34" s="342">
        <f>IF($F$14=1,IF($F$16=0,0,IF($F$18=0,0,IF($F$18=1,(VLOOKUP(1,Tablas!$A$73:$G$75,6,TRUE)),(VLOOKUP(2,Tablas!$A$73:$G$75,6,TRUE))))),
IF($F$16=0,0,IF($F$18=0,0,IF($F$18=1,(VLOOKUP(1,Tablas!$A$73:$G$75,6,TRUE)),IF($F$18=2,(VLOOKUP(2,Tablas!$A$73:$G$75,6,TRUE)), (VLOOKUP(3,Tablas!$A$73:$G$75,6,TRUE)))))))</f>
        <v>3564.9</v>
      </c>
      <c r="K34" s="343">
        <f>IF($F$14=1,IF($F$16=0,0,IF($F$18=0,0,IF($F$18=1,(VLOOKUP(1,Tablas!$A$73:$G$75,5,TRUE)),(VLOOKUP(2,Tablas!$A$73:$G$75,5,TRUE))))),
IF($F$16=0,0,IF($F$18=0,0,IF($F$18=1,(VLOOKUP(1,Tablas!$A$73:$G$75,5,TRUE)),IF($F$18=2,(VLOOKUP(2,Tablas!$A$73:$G$75,5,TRUE)), (VLOOKUP(3,Tablas!$A$73:$G$75,5,TRUE)))))))</f>
        <v>4109.75</v>
      </c>
    </row>
    <row r="35" spans="1:12" s="189" customFormat="1" ht="23.25" customHeight="1" x14ac:dyDescent="0.15">
      <c r="A35" s="217"/>
      <c r="B35" s="227"/>
      <c r="C35" s="195"/>
      <c r="D35" s="195"/>
      <c r="E35" s="196"/>
      <c r="F35" s="196"/>
      <c r="G35" s="196"/>
      <c r="H35" s="196"/>
      <c r="I35" s="196"/>
      <c r="J35" s="194"/>
      <c r="K35" s="194"/>
      <c r="L35" s="193"/>
    </row>
    <row r="36" spans="1:12" s="189" customFormat="1" ht="23.25" customHeight="1" x14ac:dyDescent="0.15">
      <c r="A36" s="237"/>
      <c r="B36" s="232"/>
      <c r="C36" s="195"/>
      <c r="D36" s="195"/>
      <c r="E36" s="406" t="s">
        <v>158</v>
      </c>
      <c r="F36" s="406"/>
      <c r="G36" s="406"/>
      <c r="H36" s="406"/>
      <c r="I36" s="406"/>
      <c r="J36" s="406"/>
      <c r="K36" s="406"/>
    </row>
    <row r="37" spans="1:12" s="193" customFormat="1" ht="38.25" customHeight="1" x14ac:dyDescent="0.2">
      <c r="A37" s="217"/>
      <c r="B37" s="235"/>
      <c r="C37" s="195"/>
      <c r="D37" s="182"/>
      <c r="E37" s="332" t="s">
        <v>80</v>
      </c>
      <c r="F37" s="344"/>
      <c r="G37" s="344">
        <f>VLOOKUP($I$14,Tablas!$A$455:$G$521,3,TRUE)+75</f>
        <v>6403.6239999999998</v>
      </c>
      <c r="H37" s="344">
        <f>VLOOKUP($I$14,Tablas!$A$455:$G$521,4,TRUE)+75</f>
        <v>5622.9075000000003</v>
      </c>
      <c r="I37" s="344">
        <f>VLOOKUP($I$14,Tablas!$A$455:$G$521,5,TRUE)+75</f>
        <v>4446.652</v>
      </c>
      <c r="J37" s="344">
        <f>VLOOKUP($I$14,Tablas!$A$455:$G$521,6,TRUE)+75</f>
        <v>3865.9575</v>
      </c>
      <c r="K37" s="345">
        <f>VLOOKUP($I$14,Tablas!$A$455:$G$521,7,TRUE)+75</f>
        <v>2891.5259999999998</v>
      </c>
      <c r="L37" s="189"/>
    </row>
    <row r="38" spans="1:12" s="189" customFormat="1" ht="33" customHeight="1" x14ac:dyDescent="0.15">
      <c r="A38" s="217"/>
      <c r="B38" s="227"/>
      <c r="C38" s="182"/>
      <c r="D38" s="182"/>
      <c r="E38" s="335" t="s">
        <v>81</v>
      </c>
      <c r="F38" s="191"/>
      <c r="G38" s="191">
        <f>IF($F$14=1,0,(VLOOKUP($I$16,Tablas!$A$455:$G$521,3,TRUE)))</f>
        <v>5650.6215000000002</v>
      </c>
      <c r="H38" s="191">
        <f>IF($F$14=1,0,(VLOOKUP($I$16,Tablas!$A$455:$G$521,4,TRUE)))</f>
        <v>4951.8959999999997</v>
      </c>
      <c r="I38" s="191">
        <f>IF($F$14=1,0,(VLOOKUP($I$16,Tablas!$A$455:$G$521,5,TRUE)))</f>
        <v>3919.8004999999998</v>
      </c>
      <c r="J38" s="191">
        <f>IF($F$14=1,0,(VLOOKUP($I$16,Tablas!$A$455:$G$521,6,TRUE)))</f>
        <v>3399.0225</v>
      </c>
      <c r="K38" s="336">
        <f>IF($F$14=1,0,(VLOOKUP($I$16,Tablas!$A$455:$G$521,7,TRUE)))</f>
        <v>2526.404</v>
      </c>
    </row>
    <row r="39" spans="1:12" s="189" customFormat="1" ht="23.25" customHeight="1" x14ac:dyDescent="0.15">
      <c r="A39" s="217"/>
      <c r="B39" s="227"/>
      <c r="C39" s="182"/>
      <c r="D39" s="179"/>
      <c r="E39" s="335" t="s">
        <v>95</v>
      </c>
      <c r="F39" s="191"/>
      <c r="G39" s="317">
        <f>IF($F$14=1,
(IF($F$16=0, 0,
 (IF($F$18&gt;$F$16, (VLOOKUP($F$16,Tablas!$A$522:$G$524,3,TRUE)),
(IF($F$16&gt;4,(IF($F$18=0, (VLOOKUP(3,Tablas!$A$522:$G$524,3,TRUE)),
(IF($F$18=1, (VLOOKUP(3,Tablas!$A$522:$G$524,3,TRUE)),
(IF($F$18=2, (VLOOKUP(3,Tablas!$A$522:$G$524,3,TRUE)),
(VLOOKUP(3,Tablas!$A$522:$G$524,3,TRUE)))))))),
(IF($F$16=4,(IF(4-$F$18=0,(VLOOKUP(2,Tablas!$A$522:$G$524,3,TRUE)),
(IF(4-$F$18=1,(VLOOKUP(2,Tablas!$A$522:$G$524,3,TRUE)),
(IF(4-$F$18=2, (VLOOKUP(2,Tablas!$A$522:$G$524,3,TRUE)),
(VLOOKUP(3,Tablas!$A$522:$G$524,3,TRUE)))))))),
(IF($F$16=3,(IF(3-$F$18=0,(VLOOKUP(1,Tablas!$A$522:$G$524,3,TRUE)),
(IF(3-$F$18=1,(VLOOKUP(1,Tablas!$A$522:$G$524,3,TRUE)),
(IF(3-$F$18=2, (VLOOKUP(2,Tablas!$A$522:$G$524,3,TRUE)),
(VLOOKUP(3,Tablas!$A$522:$G$524,3,TRUE)))))))),
(IF($F$16=2,(IF(2-$F$18=0, 0,
(IF(2-$F$18=1,(VLOOKUP(1,Tablas!$A$522:$G$524,3,TRUE)),
(IF(2-$F$18=2, (VLOOKUP(2,Tablas!$A$522:$G$524,3,TRUE)),
         0)))))),
(IF($F$16=1,(IF(1-$F$18=0, 0,
(IF(1-$F$18=1,(VLOOKUP(1,Tablas!$A$522:$G$524,3,TRUE)),0)))),0)))))))))))))),
(IF($F$16=0, 0,
 (IF($F$18&gt;$F$16, (VLOOKUP($F$16,Tablas!$A$522:$G$524,3,TRUE)),
(IF($F$16=4,(IF(4-$F$18=0, 0,
(IF(4-$F$18=1, (VLOOKUP(1,Tablas!$A$522:$G$524,3,TRUE)),
(IF(4-$F$18=2, (VLOOKUP(2,Tablas!$A$522:$G$524,3,TRUE)),
(IF(4-$F$18=3, (VLOOKUP(3,Tablas!$A$522:$G$524,3,TRUE)),
(IF(4-$F$18=4, (VLOOKUP(3,Tablas!$A$522:$G$524,3,TRUE)),
0)))))))))),
(IF($F$16=5,(IF(5-$F$18=0, (VLOOKUP(1,Tablas!$A$522:$G$524,3,TRUE)),
(IF(5-$F$18=1, (VLOOKUP(1,Tablas!$A$522:$G$524,3,TRUE)),
(IF(5-$F$18=2, (VLOOKUP(2,Tablas!$A$522:$G$524,3,TRUE)),
(IF(5-$F$18=3, (VLOOKUP(3,Tablas!$A$522:$G$524,3,TRUE)),
(IF(5-$F$18=4, (VLOOKUP(3,Tablas!$A$522:$G$524,3,TRUE)),
(VLOOKUP(3,Tablas!$A$522:$G$524,3,TRUE)))))))))))),
(IF($F$16=6,(IF(6-$F$18=0, (VLOOKUP(2,Tablas!$A$522:$G$524,3,TRUE)),
(IF(6-$F$18=1, (VLOOKUP(2,Tablas!$A$522:$G$524,3,TRUE)),
(IF(6-$F$18=2, (VLOOKUP(2,Tablas!$A$522:$G$524,3,TRUE)),
(IF(6-$F$18=3, (VLOOKUP(3,Tablas!$A$522:$G$524,3,TRUE)),
(IF(6-$F$18=4, (VLOOKUP(3,Tablas!$A$522:$G$524,3,TRUE)),
(VLOOKUP(3,Tablas!$A$522:$G$524,3,TRUE)))))))))))),
(IF($F$16&gt;6,(IF(7-$F$18=0, (VLOOKUP(3,Tablas!$A$522:$G$524,3,TRUE)),
(IF(7-$F$18=1, (VLOOKUP(3,Tablas!$A$522:$G$524,3,TRUE)),
(IF(7-$F$18=2, (VLOOKUP(3,Tablas!$A$522:$G$524,3,TRUE)),
(IF(7-$F$18=3, (VLOOKUP(3,Tablas!$A$522:$G$524,3,TRUE)),
(IF(7-$F$18=4, (VLOOKUP(3,Tablas!$A$522:$G$524,3,TRUE)),
(VLOOKUP(3,Tablas!$A$522:$G$524,3,TRUE)))))))))))),
(IF($F$16=3,(IF(3-$F$18=0,0,
(IF(3-$F$18=1,(VLOOKUP(1,Tablas!$A$522:$G$524,3,TRUE)),
(IF(3-$F$18=2, (VLOOKUP(2,Tablas!$A$522:$G$524,3,TRUE)),
(VLOOKUP(3,Tablas!$A$522:$G$524,3,TRUE)))))))),
(IF($F$16=2,(IF(2-$F$18=0, 0,
(IF(2-$F$18=1,(VLOOKUP(1,Tablas!$A$522:$G$524,3,TRUE)),
(IF(2-$F$18=2, (VLOOKUP(2,Tablas!$A$522:$G$524,3,TRUE)),
         0)))))),
(IF($F$16=1,(IF(1-$F$18=0, 0,
(IF(1-$F$18=1,(VLOOKUP(1,Tablas!$A$522:$G$524,3,TRUE)),0)))),0)))))))))))))))))))</f>
        <v>1798.8464999999999</v>
      </c>
      <c r="H39" s="317">
        <f>IF($F$14=1,
(IF($F$16=0, 0,
 (IF($F$18&gt;$F$16, (VLOOKUP($F$16,Tablas!$A$522:$G$524,4,TRUE)),
(IF($F$16&gt;4,(IF($F$18=0, (VLOOKUP(3,Tablas!$A$522:$G$524,4,TRUE)),
(IF($F$18=1, (VLOOKUP(3,Tablas!$A$522:$G$524,4,TRUE)),
(IF($F$18=2, (VLOOKUP(3,Tablas!$A$522:$G$524,4,TRUE)),
(VLOOKUP(3,Tablas!$A$522:$G$524,4,TRUE)))))))),
(IF($F$16=4,(IF(4-$F$18=0,(VLOOKUP(2,Tablas!$A$522:$G$524,4,TRUE)),
(IF(4-$F$18=1,(VLOOKUP(2,Tablas!$A$522:$G$524,4,TRUE)),
(IF(4-$F$18=2, (VLOOKUP(2,Tablas!$A$522:$G$524,4,TRUE)),
(VLOOKUP(3,Tablas!$A$522:$G$524,4,TRUE)))))))),
(IF($F$16=3,(IF(3-$F$18=0,(VLOOKUP(1,Tablas!$A$522:$G$524,4,TRUE)),
(IF(3-$F$18=1,(VLOOKUP(1,Tablas!$A$522:$G$524,4,TRUE)),
(IF(3-$F$18=2, (VLOOKUP(2,Tablas!$A$522:$G$524,4,TRUE)),
(VLOOKUP(3,Tablas!$A$522:$G$524,4,TRUE)))))))),
(IF($F$16=2,(IF(2-$F$18=0, 0,
(IF(2-$F$18=1,(VLOOKUP(1,Tablas!$A$522:$G$524,4,TRUE)),
(IF(2-$F$18=2, (VLOOKUP(2,Tablas!$A$522:$G$524,4,TRUE)),
         0)))))),
(IF($F$16=1,(IF(1-$F$18=0, 0,
(IF(1-$F$18=1,(VLOOKUP(1,Tablas!$A$522:$G$524,4,TRUE)),0)))),0)))))))))))))),
(IF($F$16=0, 0,
 (IF($F$18&gt;$F$16, (VLOOKUP($F$16,Tablas!$A$522:$G$524,4,TRUE)),
(IF($F$16=4,(IF(4-$F$18=0, 0,
(IF(4-$F$18=1, (VLOOKUP(1,Tablas!$A$522:$G$524,4,TRUE)),
(IF(4-$F$18=2, (VLOOKUP(2,Tablas!$A$522:$G$524,4,TRUE)),
(IF(4-$F$18=3, (VLOOKUP(3,Tablas!$A$522:$G$524,4,TRUE)),
(IF(4-$F$18=4, (VLOOKUP(3,Tablas!$A$522:$G$524,4,TRUE)),
0)))))))))),
(IF($F$16=5,(IF(5-$F$18=0, (VLOOKUP(1,Tablas!$A$522:$G$524,4,TRUE)),
(IF(5-$F$18=1, (VLOOKUP(1,Tablas!$A$522:$G$524,4,TRUE)),
(IF(5-$F$18=2, (VLOOKUP(2,Tablas!$A$522:$G$524,4,TRUE)),
(IF(5-$F$18=3, (VLOOKUP(3,Tablas!$A$522:$G$524,4,TRUE)),
(IF(5-$F$18=4, (VLOOKUP(3,Tablas!$A$522:$G$524,4,TRUE)),
(VLOOKUP(3,Tablas!$A$522:$G$524,4,TRUE)))))))))))),
(IF($F$16=6,(IF(6-$F$18=0, (VLOOKUP(2,Tablas!$A$522:$G$524,4,TRUE)),
(IF(6-$F$18=1, (VLOOKUP(2,Tablas!$A$522:$G$524,4,TRUE)),
(IF(6-$F$18=2, (VLOOKUP(2,Tablas!$A$522:$G$524,4,TRUE)),
(IF(6-$F$18=3, (VLOOKUP(3,Tablas!$A$522:$G$524,4,TRUE)),
(IF(6-$F$18=4, (VLOOKUP(3,Tablas!$A$522:$G$524,4,TRUE)),
(VLOOKUP(3,Tablas!$A$522:$G$524,4,TRUE)))))))))))),
(IF($F$16&gt;6,(IF(7-$F$18=0, (VLOOKUP(3,Tablas!$A$522:$G$524,4,TRUE)),
(IF(7-$F$18=1, (VLOOKUP(3,Tablas!$A$522:$G$524,4,TRUE)),
(IF(7-$F$18=2, (VLOOKUP(3,Tablas!$A$522:$G$524,4,TRUE)),
(IF(7-$F$18=3, (VLOOKUP(3,Tablas!$A$522:$G$524,4,TRUE)),
(IF(7-$F$18=4, (VLOOKUP(3,Tablas!$A$522:$G$524,4,TRUE)),
(VLOOKUP(3,Tablas!$A$522:$G$524,4,TRUE)))))))))))),
(IF($F$16=3,(IF(3-$F$18=0,0,
(IF(3-$F$18=1,(VLOOKUP(1,Tablas!$A$522:$G$524,4,TRUE)),
(IF(3-$F$18=2, (VLOOKUP(2,Tablas!$A$522:$G$524,4,TRUE)),
(VLOOKUP(3,Tablas!$A$522:$G$524,4,TRUE)))))))),
(IF($F$16=2,(IF(2-$F$18=0, 0,
(IF(2-$F$18=1,(VLOOKUP(1,Tablas!$A$522:$G$524,4,TRUE)),
(IF(2-$F$18=2, (VLOOKUP(2,Tablas!$A$522:$G$524,4,TRUE)),
         0)))))),
(IF($F$16=1,(IF(1-$F$18=0, 0,
(IF(1-$F$18=1,(VLOOKUP(1,Tablas!$A$522:$G$524,4,TRUE)),0)))),0)))))))))))))))))))</f>
        <v>1578.1015</v>
      </c>
      <c r="I39" s="317">
        <f>IF($F$14=1,
(IF($F$16=0, 0,
 (IF($F$18&gt;$F$16, (VLOOKUP($F$16,Tablas!$A$522:$G$524,5,TRUE)),
(IF($F$16&gt;4,(IF($F$18=0, (VLOOKUP(3,Tablas!$A$522:$G$524,5,TRUE)),
(IF($F$18=1, (VLOOKUP(3,Tablas!$A$522:$G$524,5,TRUE)),
(IF($F$18=2, (VLOOKUP(3,Tablas!$A$522:$G$524,5,TRUE)),
(VLOOKUP(3,Tablas!$A$522:$G$524,5,TRUE)))))))),
(IF($F$16=4,(IF(4-$F$18=0,(VLOOKUP(2,Tablas!$A$522:$G$524,5,TRUE)),
(IF(4-$F$18=1,(VLOOKUP(2,Tablas!$A$522:$G$524,5,TRUE)),
(IF(4-$F$18=2, (VLOOKUP(2,Tablas!$A$522:$G$524,5,TRUE)),
(VLOOKUP(3,Tablas!$A$522:$G$524,5,TRUE)))))))),
(IF($F$16=3,(IF(3-$F$18=0,(VLOOKUP(1,Tablas!$A$522:$G$524,5,TRUE)),
(IF(3-$F$18=1,(VLOOKUP(1,Tablas!$A$522:$G$524,5,TRUE)),
(IF(3-$F$18=2, (VLOOKUP(2,Tablas!$A$522:$G$524,5,TRUE)),
(VLOOKUP(3,Tablas!$A$522:$G$524,5,TRUE)))))))),
(IF($F$16=2,(IF(2-$F$18=0, 0,
(IF(2-$F$18=1,(VLOOKUP(1,Tablas!$A$522:$G$524,5,TRUE)),
(IF(2-$F$18=2, (VLOOKUP(2,Tablas!$A$522:$G$524,5,TRUE)),
         0)))))),
(IF($F$16=1,(IF(1-$F$18=0, 0,
(IF(1-$F$18=1,(VLOOKUP(1,Tablas!$A$522:$G$524,5,TRUE)),0)))),0)))))))))))))),
(IF($F$16=0, 0,
 (IF($F$18&gt;$F$16, (VLOOKUP($F$16,Tablas!$A$522:$G$524,5,TRUE)),
(IF($F$16=4,(IF(4-$F$18=0, 0,
(IF(4-$F$18=1, (VLOOKUP(1,Tablas!$A$522:$G$524,5,TRUE)),
(IF(4-$F$18=2, (VLOOKUP(2,Tablas!$A$522:$G$524,5,TRUE)),
(IF(4-$F$18=3, (VLOOKUP(3,Tablas!$A$522:$G$524,5,TRUE)),
(IF(4-$F$18=4, (VLOOKUP(3,Tablas!$A$522:$G$524,5,TRUE)),
0)))))))))),
(IF($F$16=5,(IF(5-$F$18=0, (VLOOKUP(1,Tablas!$A$522:$G$524,5,TRUE)),
(IF(5-$F$18=1, (VLOOKUP(1,Tablas!$A$522:$G$524,5,TRUE)),
(IF(5-$F$18=2, (VLOOKUP(2,Tablas!$A$522:$G$524,5,TRUE)),
(IF(5-$F$18=3, (VLOOKUP(3,Tablas!$A$522:$G$524,5,TRUE)),
(IF(5-$F$18=4, (VLOOKUP(3,Tablas!$A$522:$G$524,5,TRUE)),
(VLOOKUP(3,Tablas!$A$522:$G$524,5,TRUE)))))))))))),
(IF($F$16=6,(IF(6-$F$18=0, (VLOOKUP(2,Tablas!$A$522:$G$524,5,TRUE)),
(IF(6-$F$18=1, (VLOOKUP(2,Tablas!$A$522:$G$524,5,TRUE)),
(IF(6-$F$18=2, (VLOOKUP(2,Tablas!$A$522:$G$524,5,TRUE)),
(IF(6-$F$18=3, (VLOOKUP(3,Tablas!$A$522:$G$524,5,TRUE)),
(IF(6-$F$18=4, (VLOOKUP(3,Tablas!$A$522:$G$524,5,TRUE)),
(VLOOKUP(3,Tablas!$A$522:$G$524,5,TRUE)))))))))))),
(IF($F$16&gt;6,(IF(7-$F$18=0, (VLOOKUP(3,Tablas!$A$522:$G$524,5,TRUE)),
(IF(7-$F$18=1, (VLOOKUP(3,Tablas!$A$522:$G$524,5,TRUE)),
(IF(7-$F$18=2, (VLOOKUP(3,Tablas!$A$522:$G$524,5,TRUE)),
(IF(7-$F$18=3, (VLOOKUP(3,Tablas!$A$522:$G$524,5,TRUE)),
(IF(7-$F$18=4, (VLOOKUP(3,Tablas!$A$522:$G$524,5,TRUE)),
(VLOOKUP(3,Tablas!$A$522:$G$524,5,TRUE)))))))))))),
(IF($F$16=3,(IF(3-$F$18=0,0,
(IF(3-$F$18=1,(VLOOKUP(1,Tablas!$A$522:$G$524,5,TRUE)),
(IF(3-$F$18=2, (VLOOKUP(2,Tablas!$A$522:$G$524,5,TRUE)),
(VLOOKUP(3,Tablas!$A$522:$G$524,5,TRUE)))))))),
(IF($F$16=2,(IF(2-$F$18=0, 0,
(IF(2-$F$18=1,(VLOOKUP(1,Tablas!$A$522:$G$524,5,TRUE)),
(IF(2-$F$18=2, (VLOOKUP(2,Tablas!$A$522:$G$524,5,TRUE)),
         0)))))),
(IF($F$16=1,(IF(1-$F$18=0, 0,
(IF(1-$F$18=1,(VLOOKUP(1,Tablas!$A$522:$G$524,5,TRUE)),0)))),0)))))))))))))))))))</f>
        <v>1282.5735</v>
      </c>
      <c r="J39" s="317">
        <f>IF($F$14=1,
(IF($F$16=0, 0,
 (IF($F$18&gt;$F$16, (VLOOKUP($F$16,Tablas!$A$522:$G$524,6,TRUE)),
(IF($F$16&gt;4,(IF($F$18=0, (VLOOKUP(3,Tablas!$A$522:$G$524,6,TRUE)),
(IF($F$18=1, (VLOOKUP(3,Tablas!$A$522:$G$524,6,TRUE)),
(IF($F$18=2, (VLOOKUP(3,Tablas!$A$522:$G$524,6,TRUE)),
(VLOOKUP(3,Tablas!$A$522:$G$524,6,TRUE)))))))),
(IF($F$16=4,(IF(4-$F$18=0,(VLOOKUP(2,Tablas!$A$522:$G$524,6,TRUE)),
(IF(4-$F$18=1,(VLOOKUP(2,Tablas!$A$522:$G$524,6,TRUE)),
(IF(4-$F$18=2, (VLOOKUP(2,Tablas!$A$522:$G$524,6,TRUE)),
(VLOOKUP(3,Tablas!$A$522:$G$524,6,TRUE)))))))),
(IF($F$16=3,(IF(3-$F$18=0,(VLOOKUP(1,Tablas!$A$522:$G$524,6,TRUE)),
(IF(3-$F$18=1,(VLOOKUP(1,Tablas!$A$522:$G$524,6,TRUE)),
(IF(3-$F$18=2, (VLOOKUP(2,Tablas!$A$522:$G$524,6,TRUE)),
(VLOOKUP(3,Tablas!$A$522:$G$524,6,TRUE)))))))),
(IF($F$16=2,(IF(2-$F$18=0, 0,
(IF(2-$F$18=1,(VLOOKUP(1,Tablas!$A$522:$G$524,6,TRUE)),
(IF(2-$F$18=2, (VLOOKUP(2,Tablas!$A$522:$G$524,6,TRUE)),
         0)))))),
(IF($F$16=1,(IF(1-$F$18=0, 0,
(IF(1-$F$18=1,(VLOOKUP(1,Tablas!$A$522:$G$524,6,TRUE)),0)))),0)))))))))))))),
(IF($F$16=0, 0,
 (IF($F$18&gt;$F$16, (VLOOKUP($F$16,Tablas!$A$522:$G$524,6,TRUE)),
(IF($F$16=4,(IF(4-$F$18=0, 0,
(IF(4-$F$18=1, (VLOOKUP(1,Tablas!$A$522:$G$524,6,TRUE)),
(IF(4-$F$18=2, (VLOOKUP(2,Tablas!$A$522:$G$524,6,TRUE)),
(IF(4-$F$18=3, (VLOOKUP(3,Tablas!$A$522:$G$524,6,TRUE)),
(IF(4-$F$18=4, (VLOOKUP(3,Tablas!$A$522:$G$524,6,TRUE)),
0)))))))))),
(IF($F$16=5,(IF(5-$F$18=0, (VLOOKUP(1,Tablas!$A$522:$G$524,6,TRUE)),
(IF(5-$F$18=1, (VLOOKUP(1,Tablas!$A$522:$G$524,6,TRUE)),
(IF(5-$F$18=2, (VLOOKUP(2,Tablas!$A$522:$G$524,6,TRUE)),
(IF(5-$F$18=3, (VLOOKUP(3,Tablas!$A$522:$G$524,6,TRUE)),
(IF(5-$F$18=4, (VLOOKUP(3,Tablas!$A$522:$G$524,6,TRUE)),
(VLOOKUP(3,Tablas!$A$522:$G$524,6,TRUE)))))))))))),
(IF($F$16=6,(IF(6-$F$18=0, (VLOOKUP(2,Tablas!$A$522:$G$524,6,TRUE)),
(IF(6-$F$18=1, (VLOOKUP(2,Tablas!$A$522:$G$524,6,TRUE)),
(IF(6-$F$18=2, (VLOOKUP(2,Tablas!$A$522:$G$524,6,TRUE)),
(IF(6-$F$18=3, (VLOOKUP(3,Tablas!$A$522:$G$524,6,TRUE)),
(IF(6-$F$18=4, (VLOOKUP(3,Tablas!$A$522:$G$524,6,TRUE)),
(VLOOKUP(3,Tablas!$A$522:$G$524,6,TRUE)))))))))))),
(IF($F$16&gt;6,(IF(7-$F$18=0, (VLOOKUP(3,Tablas!$A$522:$G$524,6,TRUE)),
(IF(7-$F$18=1, (VLOOKUP(3,Tablas!$A$522:$G$524,6,TRUE)),
(IF(7-$F$18=2, (VLOOKUP(3,Tablas!$A$522:$G$524,6,TRUE)),
(IF(7-$F$18=3, (VLOOKUP(3,Tablas!$A$522:$G$524,6,TRUE)),
(IF(7-$F$18=4, (VLOOKUP(3,Tablas!$A$522:$G$524,6,TRUE)),
(VLOOKUP(3,Tablas!$A$522:$G$524,6,TRUE)))))))))))),
(IF($F$16=3,(IF(3-$F$18=0,0,
(IF(3-$F$18=1,(VLOOKUP(1,Tablas!$A$522:$G$524,6,TRUE)),
(IF(3-$F$18=2, (VLOOKUP(2,Tablas!$A$522:$G$524,6,TRUE)),
(VLOOKUP(3,Tablas!$A$522:$G$524,6,TRUE)))))))),
(IF($F$16=2,(IF(2-$F$18=0, 0,
(IF(2-$F$18=1,(VLOOKUP(1,Tablas!$A$522:$G$524,6,TRUE)),
(IF(2-$F$18=2, (VLOOKUP(2,Tablas!$A$522:$G$524,6,TRUE)),
         0)))))),
(IF($F$16=1,(IF(1-$F$18=0, 0,
(IF(1-$F$18=1,(VLOOKUP(1,Tablas!$A$522:$G$524,6,TRUE)),0)))),0)))))))))))))))))))</f>
        <v>1112.7350000000001</v>
      </c>
      <c r="K39" s="337">
        <f>IF($F$14=1,
(IF($F$16=0, 0,
 (IF($F$18&gt;$F$16, (VLOOKUP($F$16,Tablas!$A$522:$G$524,7,TRUE)),
(IF($F$16&gt;4,(IF($F$18=0, (VLOOKUP(3,Tablas!$A$522:$G$524,7,TRUE)),
(IF($F$18=1, (VLOOKUP(3,Tablas!$A$522:$G$524,7,TRUE)),
(IF($F$18=2, (VLOOKUP(3,Tablas!$A$522:$G$524,7,TRUE)),
(VLOOKUP(3,Tablas!$A$522:$G$524,7,TRUE)))))))),
(IF($F$16=4,(IF(4-$F$18=0,(VLOOKUP(2,Tablas!$A$522:$G$524,7,TRUE)),
(IF(4-$F$18=1,(VLOOKUP(2,Tablas!$A$522:$G$524,7,TRUE)),
(IF(4-$F$18=2, (VLOOKUP(2,Tablas!$A$522:$G$524,7,TRUE)),
(VLOOKUP(3,Tablas!$A$522:$G$524,7,TRUE)))))))),
(IF($F$16=3,(IF(3-$F$18=0,(VLOOKUP(1,Tablas!$A$522:$G$524,7,TRUE)),
(IF(3-$F$18=1,(VLOOKUP(1,Tablas!$A$522:$G$524,7,TRUE)),
(IF(3-$F$18=2, (VLOOKUP(2,Tablas!$A$522:$G$524,7,TRUE)),
(VLOOKUP(3,Tablas!$A$522:$G$524,7,TRUE)))))))),
(IF($F$16=2,(IF(2-$F$18=0, 0,
(IF(2-$F$18=1,(VLOOKUP(1,Tablas!$A$522:$G$524,7,TRUE)),
(IF(2-$F$18=2, (VLOOKUP(2,Tablas!$A$522:$G$524,7,TRUE)),
         0)))))),
(IF($F$16=1,(IF(1-$F$18=0, 0,
(IF(1-$F$18=1,(VLOOKUP(1,Tablas!$A$522:$G$524,7,TRUE)),0)))),0)))))))))))))),
(IF($F$16=0, 0,
 (IF($F$18&gt;$F$16, (VLOOKUP($F$16,Tablas!$A$522:$G$524,7,TRUE)),
(IF($F$16=4,(IF(4-$F$18=0, 0,
(IF(4-$F$18=1, (VLOOKUP(1,Tablas!$A$522:$G$524,7,TRUE)),
(IF(4-$F$18=2, (VLOOKUP(2,Tablas!$A$522:$G$524,7,TRUE)),
(IF(4-$F$18=3, (VLOOKUP(3,Tablas!$A$522:$G$524,7,TRUE)),
(IF(4-$F$18=4, (VLOOKUP(3,Tablas!$A$522:$G$524,7,TRUE)),
0)))))))))),
(IF($F$16=5,(IF(5-$F$18=0, (VLOOKUP(1,Tablas!$A$522:$G$524,7,TRUE)),
(IF(5-$F$18=1, (VLOOKUP(1,Tablas!$A$522:$G$524,7,TRUE)),
(IF(5-$F$18=2, (VLOOKUP(2,Tablas!$A$522:$G$524,7,TRUE)),
(IF(5-$F$18=3, (VLOOKUP(3,Tablas!$A$522:$G$524,7,TRUE)),
(IF(5-$F$18=4, (VLOOKUP(3,Tablas!$A$522:$G$524,7,TRUE)),
(VLOOKUP(3,Tablas!$A$522:$G$524,7,TRUE)))))))))))),
(IF($F$16=6,(IF(6-$F$18=0, (VLOOKUP(2,Tablas!$A$522:$G$524,7,TRUE)),
(IF(6-$F$18=1, (VLOOKUP(2,Tablas!$A$522:$G$524,7,TRUE)),
(IF(6-$F$18=2, (VLOOKUP(2,Tablas!$A$522:$G$524,7,TRUE)),
(IF(6-$F$18=3, (VLOOKUP(3,Tablas!$A$522:$G$524,7,TRUE)),
(IF(6-$F$18=4, (VLOOKUP(3,Tablas!$A$522:$G$524,7,TRUE)),
(VLOOKUP(3,Tablas!$A$522:$G$524,7,TRUE)))))))))))),
(IF($F$16&gt;6,(IF(7-$F$18=0, (VLOOKUP(3,Tablas!$A$522:$G$524,7,TRUE)),
(IF(7-$F$18=1, (VLOOKUP(3,Tablas!$A$522:$G$524,7,TRUE)),
(IF(7-$F$18=2, (VLOOKUP(3,Tablas!$A$522:$G$524,7,TRUE)),
(IF(7-$F$18=3, (VLOOKUP(3,Tablas!$A$522:$G$524,7,TRUE)),
(IF(7-$F$18=4, (VLOOKUP(3,Tablas!$A$522:$G$524,7,TRUE)),
(VLOOKUP(3,Tablas!$A$522:$G$524,7,TRUE)))))))))))),
(IF($F$16=3,(IF(3-$F$18=0,0,
(IF(3-$F$18=1,(VLOOKUP(1,Tablas!$A$522:$G$524,7,TRUE)),
(IF(3-$F$18=2, (VLOOKUP(2,Tablas!$A$522:$G$524,7,TRUE)),
(VLOOKUP(3,Tablas!$A$522:$G$524,7,TRUE)))))))),
(IF($F$16=2,(IF(2-$F$18=0, 0,
(IF(2-$F$18=1,(VLOOKUP(1,Tablas!$A$522:$G$524,7,TRUE)),
(IF(2-$F$18=2, (VLOOKUP(2,Tablas!$A$522:$G$524,7,TRUE)),
         0)))))),
(IF($F$16=1,(IF(1-$F$18=0, 0,
(IF(1-$F$18=1,(VLOOKUP(1,Tablas!$A$522:$G$524,7,TRUE)),0)))),0)))))))))))))))))))</f>
        <v>827.11799999999994</v>
      </c>
    </row>
    <row r="40" spans="1:12" s="189" customFormat="1" ht="23.25" customHeight="1" x14ac:dyDescent="0.15">
      <c r="A40" s="217"/>
      <c r="B40" s="227"/>
      <c r="C40" s="179"/>
      <c r="D40" s="179"/>
      <c r="E40" s="338" t="s">
        <v>82</v>
      </c>
      <c r="F40" s="194"/>
      <c r="G40" s="194">
        <f>SUM(G37:G39)</f>
        <v>13853.092000000001</v>
      </c>
      <c r="H40" s="194">
        <f>SUM(H37:H39)</f>
        <v>12152.905000000001</v>
      </c>
      <c r="I40" s="194">
        <f>SUM(I37:I39)</f>
        <v>9649.0259999999998</v>
      </c>
      <c r="J40" s="194">
        <f>SUM(J37:J39)</f>
        <v>8377.7150000000001</v>
      </c>
      <c r="K40" s="339">
        <f>SUM(K37:K39)</f>
        <v>6245.0480000000007</v>
      </c>
      <c r="L40" s="193"/>
    </row>
    <row r="41" spans="1:12" s="189" customFormat="1" ht="16" hidden="1" customHeight="1" x14ac:dyDescent="0.15">
      <c r="A41" s="217"/>
      <c r="B41" s="227"/>
      <c r="C41" s="179"/>
      <c r="D41" s="179"/>
      <c r="E41" s="335" t="s">
        <v>83</v>
      </c>
      <c r="F41" s="191"/>
      <c r="G41" s="191">
        <v>0</v>
      </c>
      <c r="H41" s="191">
        <v>0</v>
      </c>
      <c r="I41" s="191">
        <v>0</v>
      </c>
      <c r="J41" s="191">
        <v>0</v>
      </c>
      <c r="K41" s="336">
        <v>0</v>
      </c>
    </row>
    <row r="42" spans="1:12" s="193" customFormat="1" ht="47" customHeight="1" x14ac:dyDescent="0.15">
      <c r="A42" s="237"/>
      <c r="B42" s="232"/>
      <c r="C42" s="179"/>
      <c r="D42" s="179"/>
      <c r="E42" s="431" t="s">
        <v>170</v>
      </c>
      <c r="F42" s="432"/>
      <c r="G42" s="191">
        <f>(G40)*4%</f>
        <v>554.12368000000004</v>
      </c>
      <c r="H42" s="191">
        <f>(H40)*4%</f>
        <v>486.11620000000005</v>
      </c>
      <c r="I42" s="191">
        <f>(I40)*4%</f>
        <v>385.96104000000003</v>
      </c>
      <c r="J42" s="191">
        <f>(J40)*4%</f>
        <v>335.10860000000002</v>
      </c>
      <c r="K42" s="336">
        <f>(K40)*4%</f>
        <v>249.80192000000002</v>
      </c>
    </row>
    <row r="43" spans="1:12" s="189" customFormat="1" ht="23.25" customHeight="1" x14ac:dyDescent="0.15">
      <c r="A43" s="430"/>
      <c r="B43" s="429"/>
      <c r="C43" s="179"/>
      <c r="D43" s="182"/>
      <c r="E43" s="351" t="s">
        <v>93</v>
      </c>
      <c r="F43" s="318"/>
      <c r="G43" s="318">
        <f>SUM(G40:G42)</f>
        <v>14407.215680000001</v>
      </c>
      <c r="H43" s="318">
        <f>SUM(H40:H42)</f>
        <v>12639.021200000001</v>
      </c>
      <c r="I43" s="318">
        <f>SUM(I40:I42)</f>
        <v>10034.98704</v>
      </c>
      <c r="J43" s="318">
        <f>SUM(J40:J42)</f>
        <v>8712.8235999999997</v>
      </c>
      <c r="K43" s="352">
        <f>SUM(K40:K42)</f>
        <v>6494.8499200000006</v>
      </c>
    </row>
    <row r="44" spans="1:12" s="189" customFormat="1" ht="31" customHeight="1" x14ac:dyDescent="0.15">
      <c r="A44" s="430"/>
      <c r="B44" s="429"/>
      <c r="C44" s="182"/>
      <c r="D44" s="182"/>
      <c r="E44" s="353" t="s">
        <v>94</v>
      </c>
      <c r="F44" s="319"/>
      <c r="G44" s="319">
        <f>G40+G42-78</f>
        <v>14329.215680000001</v>
      </c>
      <c r="H44" s="319">
        <f>H40+H42-78</f>
        <v>12561.021200000001</v>
      </c>
      <c r="I44" s="319">
        <f>I40+I42-78</f>
        <v>9956.98704</v>
      </c>
      <c r="J44" s="319">
        <f>J40+J42-78</f>
        <v>8634.8235999999997</v>
      </c>
      <c r="K44" s="354">
        <f>K40+K42-78</f>
        <v>6416.8499200000006</v>
      </c>
    </row>
    <row r="45" spans="1:12" s="189" customFormat="1" ht="27.75" customHeight="1" x14ac:dyDescent="0.2">
      <c r="A45" s="217"/>
      <c r="B45" s="266"/>
      <c r="C45" s="182"/>
      <c r="D45" s="294"/>
      <c r="E45" s="340" t="s">
        <v>86</v>
      </c>
      <c r="F45" s="314"/>
      <c r="G45" s="314">
        <f>G43+G44</f>
        <v>28736.431360000002</v>
      </c>
      <c r="H45" s="314">
        <f t="shared" ref="H45:I45" si="2">H43+H44</f>
        <v>25200.042400000002</v>
      </c>
      <c r="I45" s="314">
        <f t="shared" si="2"/>
        <v>19991.97408</v>
      </c>
      <c r="J45" s="314">
        <f t="shared" ref="J45:K45" si="3">J43+J44</f>
        <v>17347.647199999999</v>
      </c>
      <c r="K45" s="341">
        <f t="shared" si="3"/>
        <v>12911.699840000001</v>
      </c>
      <c r="L45" s="193"/>
    </row>
    <row r="46" spans="1:12" s="189" customFormat="1" ht="23.25" customHeight="1" x14ac:dyDescent="0.2">
      <c r="A46" s="217"/>
      <c r="B46" s="266"/>
      <c r="C46" s="294"/>
      <c r="D46" s="294"/>
      <c r="E46" s="416" t="s">
        <v>84</v>
      </c>
      <c r="F46" s="417"/>
      <c r="G46" s="342">
        <f>IF($F$14=1,IF($F$16=0,0,IF($F$18=0,0,IF($F$18=1,(VLOOKUP(1,Tablas!$A$522:$G$524,3,TRUE)),(VLOOKUP(2,Tablas!$A$522:$G$524,3,TRUE))))),
IF($F$16=0,0,IF($F$18=0,0,IF($F$18=1,(VLOOKUP(1,Tablas!$A$522:$G$524,3,TRUE)),IF($F$18=2,(VLOOKUP(2,Tablas!$A$522:$G$524,3,TRUE)), (VLOOKUP(3,Tablas!$A$522:$G$524,3,TRUE)))))))</f>
        <v>3059.3454999999999</v>
      </c>
      <c r="H46" s="342">
        <f>IF($F$14=1,IF($F$16=0,0,IF($F$18=0,0,IF($F$18=1,(VLOOKUP(1,Tablas!$A$522:$G$524,4,TRUE)),(VLOOKUP(2,Tablas!$A$522:$G$524,4,TRUE))))),
IF($F$16=0,0,IF($F$18=0,0,IF($F$18=1,(VLOOKUP(1,Tablas!$A$522:$G$524,4,TRUE)),IF($F$18=2,(VLOOKUP(2,Tablas!$A$522:$G$524,4,TRUE)), (VLOOKUP(3,Tablas!$A$522:$G$524,4,TRUE)))))))</f>
        <v>2681.3760000000002</v>
      </c>
      <c r="I46" s="342">
        <f>IF($F$14=1,IF($F$16=0,0,IF($F$18=0,0,IF($F$18=1,(VLOOKUP(1,Tablas!$A$522:$G$524,5,TRUE)),(VLOOKUP(2,Tablas!$A$522:$G$524,5,TRUE))))),
IF($F$16=0,0,IF($F$18=0,0,IF($F$18=1,(VLOOKUP(1,Tablas!$A$522:$G$524,5,TRUE)),IF($F$18=2,(VLOOKUP(2,Tablas!$A$522:$G$524,5,TRUE)), (VLOOKUP(3,Tablas!$A$522:$G$524,5,TRUE)))))))</f>
        <v>2178.1675</v>
      </c>
      <c r="J46" s="342">
        <f>IF($F$14=1,IF($F$16=0,0,IF($F$18=0,0,IF($F$18=1,(VLOOKUP(1,Tablas!$A$522:$G$524,6,TRUE)),(VLOOKUP(2,Tablas!$A$522:$G$524,6,TRUE))))),
IF($F$16=0,0,IF($F$18=0,0,IF($F$18=1,(VLOOKUP(1,Tablas!$A$522:$G$524,6,TRUE)),IF($F$18=2,(VLOOKUP(2,Tablas!$A$522:$G$524,6,TRUE)), (VLOOKUP(3,Tablas!$A$522:$G$524,6,TRUE)))))))</f>
        <v>1889.3970000000002</v>
      </c>
      <c r="K46" s="343">
        <f>IF($F$14=1,IF($F$16=0,0,IF($F$18=0,0,IF($F$18=1,(VLOOKUP(1,Tablas!$A$522:$G$524,7,TRUE)),(VLOOKUP(2,Tablas!$A$522:$G$524,7,TRUE))))),
IF($F$16=0,0,IF($F$18=0,0,IF($F$18=1,(VLOOKUP(1,Tablas!$A$522:$G$524,7,TRUE)),IF($F$18=2,(VLOOKUP(2,Tablas!$A$522:$G$524,7,TRUE)), (VLOOKUP(3,Tablas!$A$522:$G$524,7,TRUE)))))))</f>
        <v>1404.2085</v>
      </c>
    </row>
    <row r="47" spans="1:12" s="189" customFormat="1" ht="20.25" customHeight="1" x14ac:dyDescent="0.2">
      <c r="A47" s="217"/>
      <c r="B47" s="235"/>
      <c r="C47" s="294"/>
      <c r="D47" s="294"/>
      <c r="E47" s="180"/>
      <c r="F47" s="180"/>
      <c r="G47" s="180"/>
      <c r="H47" s="180"/>
      <c r="I47" s="180"/>
      <c r="J47" s="178"/>
      <c r="K47" s="178"/>
    </row>
    <row r="48" spans="1:12" s="189" customFormat="1" ht="23.25" customHeight="1" x14ac:dyDescent="0.2">
      <c r="A48" s="217"/>
      <c r="B48" s="235"/>
      <c r="C48" s="294"/>
      <c r="D48" s="176"/>
      <c r="E48" s="406" t="s">
        <v>159</v>
      </c>
      <c r="F48" s="406"/>
      <c r="G48" s="406"/>
      <c r="H48" s="406"/>
      <c r="I48" s="406"/>
      <c r="J48" s="406"/>
      <c r="K48" s="406"/>
    </row>
    <row r="49" spans="1:12" s="193" customFormat="1" ht="34.5" customHeight="1" x14ac:dyDescent="0.2">
      <c r="A49" s="217"/>
      <c r="B49" s="235"/>
      <c r="C49" s="176"/>
      <c r="D49" s="176"/>
      <c r="E49" s="332" t="s">
        <v>80</v>
      </c>
      <c r="F49" s="344"/>
      <c r="G49" s="344">
        <f>VLOOKUP($I$14,Tablas!$A$680:$G$746,3,TRUE)+75</f>
        <v>3358.7200000000003</v>
      </c>
      <c r="H49" s="344">
        <f>VLOOKUP($I$14,Tablas!$A$680:$G$746,4,TRUE)+75</f>
        <v>2953.6312500000004</v>
      </c>
      <c r="I49" s="344">
        <f>VLOOKUP($I$14,Tablas!$A$680:$G$746,5,TRUE)+75</f>
        <v>2343.31</v>
      </c>
      <c r="J49" s="344">
        <f>VLOOKUP($I$14,Tablas!$A$680:$G$746,6,TRUE)+75</f>
        <v>2042.0062500000001</v>
      </c>
      <c r="K49" s="345">
        <f>VLOOKUP($I$14,Tablas!$A$680:$G$746,7,TRUE)+75</f>
        <v>1536.405</v>
      </c>
      <c r="L49" s="189"/>
    </row>
    <row r="50" spans="1:12" s="189" customFormat="1" ht="23.25" customHeight="1" x14ac:dyDescent="0.2">
      <c r="A50" s="217"/>
      <c r="B50" s="235"/>
      <c r="C50" s="176"/>
      <c r="D50" s="176"/>
      <c r="E50" s="335" t="s">
        <v>81</v>
      </c>
      <c r="F50" s="191"/>
      <c r="G50" s="191">
        <f>IF($F$14=1,0,(VLOOKUP($I$16,Tablas!$A$680:$G$746,3,TRUE)))</f>
        <v>2931.92625</v>
      </c>
      <c r="H50" s="191">
        <f>IF($F$14=1,0,(VLOOKUP($I$16,Tablas!$A$680:$G$746,4,TRUE)))</f>
        <v>2569.38</v>
      </c>
      <c r="I50" s="191">
        <f>IF($F$14=1,0,(VLOOKUP($I$16,Tablas!$A$680:$G$746,5,TRUE)))</f>
        <v>2033.8587500000001</v>
      </c>
      <c r="J50" s="191">
        <f>IF($F$14=1,0,(VLOOKUP($I$16,Tablas!$A$680:$G$746,6,TRUE)))</f>
        <v>1763.6437500000002</v>
      </c>
      <c r="K50" s="336">
        <f>IF($F$14=1,0,(VLOOKUP($I$16,Tablas!$A$680:$G$746,7,TRUE)))</f>
        <v>1310.8700000000001</v>
      </c>
      <c r="L50" s="193"/>
    </row>
    <row r="51" spans="1:12" s="189" customFormat="1" ht="23.25" customHeight="1" x14ac:dyDescent="0.2">
      <c r="A51" s="217"/>
      <c r="B51" s="235"/>
      <c r="C51" s="176"/>
      <c r="D51" s="176"/>
      <c r="E51" s="335" t="s">
        <v>95</v>
      </c>
      <c r="F51" s="191"/>
      <c r="G51" s="191">
        <f>IF($F$14=1,
(IF($F$16=0, 0,
 (IF($F$18&gt;$F$16, (VLOOKUP($F$16,Tablas!$A$747:$G$749,3,TRUE)),
(IF($F$16&gt;4,(IF($F$18=0, (VLOOKUP(3,Tablas!$A$747:$G$749,3,TRUE)),
(IF($F$18=1, (VLOOKUP(3,Tablas!$A$747:$G$749,3,TRUE)),
(IF($F$18=2, (VLOOKUP(3,Tablas!$A$747:$G$749,3,TRUE)),
(VLOOKUP(3,Tablas!$A$747:$G$749,3,TRUE)))))))),
(IF($F$16=4,(IF(4-$F$18=0,(VLOOKUP(2,Tablas!$A$747:$G$749,3,TRUE)),
(IF(4-$F$18=1,(VLOOKUP(2,Tablas!$A$747:$G$749,3,TRUE)),
(IF(4-$F$18=2, (VLOOKUP(2,Tablas!$A$747:$G$749,3,TRUE)),
(VLOOKUP(3,Tablas!$A$747:$G$749,3,TRUE)))))))),
(IF($F$16=3,(IF(3-$F$18=0,(VLOOKUP(1,Tablas!$A$747:$G$749,3,TRUE)),
(IF(3-$F$18=1,(VLOOKUP(1,Tablas!$A$747:$G$749,3,TRUE)),
(IF(3-$F$18=2, (VLOOKUP(2,Tablas!$A$747:$G$749,3,TRUE)),
(VLOOKUP(3,Tablas!$A$747:$G$749,3,TRUE)))))))),
(IF($F$16=2,(IF(2-$F$18=0, 0,
(IF(2-$F$18=1,(VLOOKUP(1,Tablas!$A$747:$G$749,3,TRUE)),
(IF(2-$F$18=2, (VLOOKUP(2,Tablas!$A$747:$G$749,3,TRUE)),
         0)))))),
(IF($F$16=1,(IF(1-$F$18=0, 0,
(IF(1-$F$18=1,(VLOOKUP(1,Tablas!$A$747:$G$749,3,TRUE)),0)))),0)))))))))))))),
(IF($F$16=0, 0,
 (IF($F$18&gt;$F$16, (VLOOKUP($F$16,Tablas!$A$747:$G$749,3,TRUE)),
(IF($F$16=4,(IF(4-$F$18=0, 0,
(IF(4-$F$18=1, (VLOOKUP(1,Tablas!$A$747:$G$749,3,TRUE)),
(IF(4-$F$18=2, (VLOOKUP(2,Tablas!$A$747:$G$749,3,TRUE)),
(IF(4-$F$18=3, (VLOOKUP(3,Tablas!$A$747:$G$749,3,TRUE)),
(IF(4-$F$18=4, (VLOOKUP(3,Tablas!$A$747:$G$749,3,TRUE)),
0)))))))))),
(IF($F$16=5,(IF(5-$F$18=0, (VLOOKUP(1,Tablas!$A$747:$G$749,3,TRUE)),
(IF(5-$F$18=1, (VLOOKUP(1,Tablas!$A$747:$G$749,3,TRUE)),
(IF(5-$F$18=2, (VLOOKUP(2,Tablas!$A$747:$G$749,3,TRUE)),
(IF(5-$F$18=3, (VLOOKUP(3,Tablas!$A$747:$G$749,3,TRUE)),
(IF(5-$F$18=4, (VLOOKUP(3,Tablas!$A$747:$G$749,3,TRUE)),
(VLOOKUP(3,Tablas!$A$747:$G$749,3,TRUE)))))))))))),
(IF($F$16=6,(IF(6-$F$18=0, (VLOOKUP(2,Tablas!$A$747:$G$749,3,TRUE)),
(IF(6-$F$18=1, (VLOOKUP(2,Tablas!$A$747:$G$749,3,TRUE)),
(IF(6-$F$18=2, (VLOOKUP(2,Tablas!$A$747:$G$749,3,TRUE)),
(IF(6-$F$18=3, (VLOOKUP(3,Tablas!$A$747:$G$749,3,TRUE)),
(IF(6-$F$18=4, (VLOOKUP(3,Tablas!$A$747:$G$749,3,TRUE)),
(VLOOKUP(3,Tablas!$A$747:$G$749,3,TRUE)))))))))))),
(IF($F$16&gt;6,(IF(7-$F$18=0, (VLOOKUP(3,Tablas!$A$747:$G$749,3,TRUE)),
(IF(7-$F$18=1, (VLOOKUP(3,Tablas!$A$747:$G$749,3,TRUE)),
(IF(7-$F$18=2, (VLOOKUP(3,Tablas!$A$747:$G$749,3,TRUE)),
(IF(7-$F$18=3, (VLOOKUP(3,Tablas!$A$747:$G$749,3,TRUE)),
(IF(7-$F$18=4, (VLOOKUP(3,Tablas!$A$747:$G$749,3,TRUE)),
(VLOOKUP(3,Tablas!$A$747:$G$749,3,TRUE)))))))))))),
(IF($F$16=3,(IF(3-$F$18=0,0,
(IF(3-$F$18=1,(VLOOKUP(1,Tablas!$A$747:$G$749,3,TRUE)),
(IF(3-$F$18=2, (VLOOKUP(2,Tablas!$A$747:$G$749,3,TRUE)),
(VLOOKUP(3,Tablas!$A$747:$G$749,3,TRUE)))))))),
(IF($F$16=2,(IF(2-$F$18=0, 0,
(IF(2-$F$18=1,(VLOOKUP(1,Tablas!$A$747:$G$749,3,TRUE)),
(IF(2-$F$18=2, (VLOOKUP(2,Tablas!$A$747:$G$749,3,TRUE)),
         0)))))),
(IF($F$16=1,(IF(1-$F$18=0, 0,
(IF(1-$F$18=1,(VLOOKUP(1,Tablas!$A$747:$G$749,3,TRUE)),0)))),0)))))))))))))))))))</f>
        <v>933.36374999999998</v>
      </c>
      <c r="H51" s="191">
        <f>IF($F$14=1,
(IF($F$16=0, 0,
 (IF($F$18&gt;$F$16, (VLOOKUP($F$16,Tablas!$A$747:$G$749,4,TRUE)),
(IF($F$16&gt;4,(IF($F$18=0, (VLOOKUP(3,Tablas!$A$747:$G$749,4,TRUE)),
(IF($F$18=1, (VLOOKUP(3,Tablas!$A$747:$G$749,4,TRUE)),
(IF($F$18=2, (VLOOKUP(3,Tablas!$A$747:$G$749,4,TRUE)),
(VLOOKUP(3,Tablas!$A$747:$G$749,4,TRUE)))))))),
(IF($F$16=4,(IF(4-$F$18=0,(VLOOKUP(2,Tablas!$A$747:$G$749,4,TRUE)),
(IF(4-$F$18=1,(VLOOKUP(2,Tablas!$A$747:$G$749,4,TRUE)),
(IF(4-$F$18=2, (VLOOKUP(2,Tablas!$A$747:$G$749,4,TRUE)),
(VLOOKUP(3,Tablas!$A$747:$G$749,4,TRUE)))))))),
(IF($F$16=3,(IF(3-$F$18=0,(VLOOKUP(1,Tablas!$A$747:$G$749,4,TRUE)),
(IF(3-$F$18=1,(VLOOKUP(1,Tablas!$A$747:$G$749,4,TRUE)),
(IF(3-$F$18=2, (VLOOKUP(2,Tablas!$A$747:$G$749,4,TRUE)),
(VLOOKUP(3,Tablas!$A$747:$G$749,4,TRUE)))))))),
(IF($F$16=2,(IF(2-$F$18=0, 0,
(IF(2-$F$18=1,(VLOOKUP(1,Tablas!$A$747:$G$749,4,TRUE)),
(IF(2-$F$18=2, (VLOOKUP(2,Tablas!$A$747:$G$749,4,TRUE)),
         0)))))),
(IF($F$16=1,(IF(1-$F$18=0, 0,
(IF(1-$F$18=1,(VLOOKUP(1,Tablas!$A$747:$G$749,4,TRUE)),0)))),0)))))))))))))),
(IF($F$16=0, 0,
 (IF($F$18&gt;$F$16, (VLOOKUP($F$16,Tablas!$A$747:$G$749,4,TRUE)),
(IF($F$16=4,(IF(4-$F$18=0, 0,
(IF(4-$F$18=1, (VLOOKUP(1,Tablas!$A$747:$G$749,4,TRUE)),
(IF(4-$F$18=2, (VLOOKUP(2,Tablas!$A$747:$G$749,4,TRUE)),
(IF(4-$F$18=3, (VLOOKUP(3,Tablas!$A$747:$G$749,4,TRUE)),
(IF(4-$F$18=4, (VLOOKUP(3,Tablas!$A$747:$G$749,4,TRUE)),
0)))))))))),
(IF($F$16=5,(IF(5-$F$18=0, (VLOOKUP(1,Tablas!$A$747:$G$749,4,TRUE)),
(IF(5-$F$18=1, (VLOOKUP(1,Tablas!$A$747:$G$749,4,TRUE)),
(IF(5-$F$18=2, (VLOOKUP(2,Tablas!$A$747:$G$749,4,TRUE)),
(IF(5-$F$18=3, (VLOOKUP(3,Tablas!$A$747:$G$749,4,TRUE)),
(IF(5-$F$18=4, (VLOOKUP(3,Tablas!$A$747:$G$749,4,TRUE)),
(VLOOKUP(3,Tablas!$A$747:$G$749,4,TRUE)))))))))))),
(IF($F$16=6,(IF(6-$F$18=0, (VLOOKUP(2,Tablas!$A$747:$G$749,4,TRUE)),
(IF(6-$F$18=1, (VLOOKUP(2,Tablas!$A$747:$G$749,4,TRUE)),
(IF(6-$F$18=2, (VLOOKUP(2,Tablas!$A$747:$G$749,4,TRUE)),
(IF(6-$F$18=3, (VLOOKUP(3,Tablas!$A$747:$G$749,4,TRUE)),
(IF(6-$F$18=4, (VLOOKUP(3,Tablas!$A$747:$G$749,4,TRUE)),
(VLOOKUP(3,Tablas!$A$747:$G$749,4,TRUE)))))))))))),
(IF($F$16&gt;6,(IF(7-$F$18=0, (VLOOKUP(3,Tablas!$A$747:$G$749,4,TRUE)),
(IF(7-$F$18=1, (VLOOKUP(3,Tablas!$A$747:$G$749,4,TRUE)),
(IF(7-$F$18=2, (VLOOKUP(3,Tablas!$A$747:$G$749,4,TRUE)),
(IF(7-$F$18=3, (VLOOKUP(3,Tablas!$A$747:$G$749,4,TRUE)),
(IF(7-$F$18=4, (VLOOKUP(3,Tablas!$A$747:$G$749,4,TRUE)),
(VLOOKUP(3,Tablas!$A$747:$G$749,4,TRUE)))))))))))),
(IF($F$16=3,(IF(3-$F$18=0,0,
(IF(3-$F$18=1,(VLOOKUP(1,Tablas!$A$747:$G$749,4,TRUE)),
(IF(3-$F$18=2, (VLOOKUP(2,Tablas!$A$747:$G$749,4,TRUE)),
(VLOOKUP(3,Tablas!$A$747:$G$749,4,TRUE)))))))),
(IF($F$16=2,(IF(2-$F$18=0, 0,
(IF(2-$F$18=1,(VLOOKUP(1,Tablas!$A$747:$G$749,4,TRUE)),
(IF(2-$F$18=2, (VLOOKUP(2,Tablas!$A$747:$G$749,4,TRUE)),
         0)))))),
(IF($F$16=1,(IF(1-$F$18=0, 0,
(IF(1-$F$18=1,(VLOOKUP(1,Tablas!$A$747:$G$749,4,TRUE)),0)))),0)))))))))))))))))))</f>
        <v>818.82624999999996</v>
      </c>
      <c r="I51" s="191">
        <f>IF($F$14=1,
(IF($F$16=0, 0,
 (IF($F$18&gt;$F$16, (VLOOKUP($F$16,Tablas!$A$747:$G$749,5,TRUE)),
(IF($F$16&gt;4,(IF($F$18=0, (VLOOKUP(3,Tablas!$A$747:$G$749,5,TRUE)),
(IF($F$18=1, (VLOOKUP(3,Tablas!$A$747:$G$749,5,TRUE)),
(IF($F$18=2, (VLOOKUP(3,Tablas!$A$747:$G$749,5,TRUE)),
(VLOOKUP(3,Tablas!$A$747:$G$749,5,TRUE)))))))),
(IF($F$16=4,(IF(4-$F$18=0,(VLOOKUP(2,Tablas!$A$747:$G$749,5,TRUE)),
(IF(4-$F$18=1,(VLOOKUP(2,Tablas!$A$747:$G$749,5,TRUE)),
(IF(4-$F$18=2, (VLOOKUP(2,Tablas!$A$747:$G$749,5,TRUE)),
(VLOOKUP(3,Tablas!$A$747:$G$749,5,TRUE)))))))),
(IF($F$16=3,(IF(3-$F$18=0,(VLOOKUP(1,Tablas!$A$747:$G$749,5,TRUE)),
(IF(3-$F$18=1,(VLOOKUP(1,Tablas!$A$747:$G$749,5,TRUE)),
(IF(3-$F$18=2, (VLOOKUP(2,Tablas!$A$747:$G$749,5,TRUE)),
(VLOOKUP(3,Tablas!$A$747:$G$749,5,TRUE)))))))),
(IF($F$16=2,(IF(2-$F$18=0, 0,
(IF(2-$F$18=1,(VLOOKUP(1,Tablas!$A$747:$G$749,5,TRUE)),
(IF(2-$F$18=2, (VLOOKUP(2,Tablas!$A$747:$G$749,5,TRUE)),
         0)))))),
(IF($F$16=1,(IF(1-$F$18=0, 0,
(IF(1-$F$18=1,(VLOOKUP(1,Tablas!$A$747:$G$749,5,TRUE)),0)))),0)))))))))))))),
(IF($F$16=0, 0,
 (IF($F$18&gt;$F$16, (VLOOKUP($F$16,Tablas!$A$747:$G$749,5,TRUE)),
(IF($F$16=4,(IF(4-$F$18=0, 0,
(IF(4-$F$18=1, (VLOOKUP(1,Tablas!$A$747:$G$749,5,TRUE)),
(IF(4-$F$18=2, (VLOOKUP(2,Tablas!$A$747:$G$749,5,TRUE)),
(IF(4-$F$18=3, (VLOOKUP(3,Tablas!$A$747:$G$749,5,TRUE)),
(IF(4-$F$18=4, (VLOOKUP(3,Tablas!$A$747:$G$749,5,TRUE)),
0)))))))))),
(IF($F$16=5,(IF(5-$F$18=0, (VLOOKUP(1,Tablas!$A$747:$G$749,5,TRUE)),
(IF(5-$F$18=1, (VLOOKUP(1,Tablas!$A$747:$G$749,5,TRUE)),
(IF(5-$F$18=2, (VLOOKUP(2,Tablas!$A$747:$G$749,5,TRUE)),
(IF(5-$F$18=3, (VLOOKUP(3,Tablas!$A$747:$G$749,5,TRUE)),
(IF(5-$F$18=4, (VLOOKUP(3,Tablas!$A$747:$G$749,5,TRUE)),
(VLOOKUP(3,Tablas!$A$747:$G$749,5,TRUE)))))))))))),
(IF($F$16=6,(IF(6-$F$18=0, (VLOOKUP(2,Tablas!$A$747:$G$749,5,TRUE)),
(IF(6-$F$18=1, (VLOOKUP(2,Tablas!$A$747:$G$749,5,TRUE)),
(IF(6-$F$18=2, (VLOOKUP(2,Tablas!$A$747:$G$749,5,TRUE)),
(IF(6-$F$18=3, (VLOOKUP(3,Tablas!$A$747:$G$749,5,TRUE)),
(IF(6-$F$18=4, (VLOOKUP(3,Tablas!$A$747:$G$749,5,TRUE)),
(VLOOKUP(3,Tablas!$A$747:$G$749,5,TRUE)))))))))))),
(IF($F$16&gt;6,(IF(7-$F$18=0, (VLOOKUP(3,Tablas!$A$747:$G$749,5,TRUE)),
(IF(7-$F$18=1, (VLOOKUP(3,Tablas!$A$747:$G$749,5,TRUE)),
(IF(7-$F$18=2, (VLOOKUP(3,Tablas!$A$747:$G$749,5,TRUE)),
(IF(7-$F$18=3, (VLOOKUP(3,Tablas!$A$747:$G$749,5,TRUE)),
(IF(7-$F$18=4, (VLOOKUP(3,Tablas!$A$747:$G$749,5,TRUE)),
(VLOOKUP(3,Tablas!$A$747:$G$749,5,TRUE)))))))))))),
(IF($F$16=3,(IF(3-$F$18=0,0,
(IF(3-$F$18=1,(VLOOKUP(1,Tablas!$A$747:$G$749,5,TRUE)),
(IF(3-$F$18=2, (VLOOKUP(2,Tablas!$A$747:$G$749,5,TRUE)),
(VLOOKUP(3,Tablas!$A$747:$G$749,5,TRUE)))))))),
(IF($F$16=2,(IF(2-$F$18=0, 0,
(IF(2-$F$18=1,(VLOOKUP(1,Tablas!$A$747:$G$749,5,TRUE)),
(IF(2-$F$18=2, (VLOOKUP(2,Tablas!$A$747:$G$749,5,TRUE)),
         0)))))),
(IF($F$16=1,(IF(1-$F$18=0, 0,
(IF(1-$F$18=1,(VLOOKUP(1,Tablas!$A$747:$G$749,5,TRUE)),0)))),0)))))))))))))))))))</f>
        <v>665.48625000000004</v>
      </c>
      <c r="J51" s="191">
        <f>IF($F$14=1,
(IF($F$16=0, 0,
 (IF($F$18&gt;$F$16, (VLOOKUP($F$16,Tablas!$A$747:$G$749,6,TRUE)),
(IF($F$16&gt;4,(IF($F$18=0, (VLOOKUP(3,Tablas!$A$747:$G$749,6,TRUE)),
(IF($F$18=1, (VLOOKUP(3,Tablas!$A$747:$G$749,6,TRUE)),
(IF($F$18=2, (VLOOKUP(3,Tablas!$A$747:$G$749,6,TRUE)),
(VLOOKUP(3,Tablas!$A$747:$G$749,6,TRUE)))))))),
(IF($F$16=4,(IF(4-$F$18=0,(VLOOKUP(2,Tablas!$A$747:$G$749,6,TRUE)),
(IF(4-$F$18=1,(VLOOKUP(2,Tablas!$A$747:$G$749,6,TRUE)),
(IF(4-$F$18=2, (VLOOKUP(2,Tablas!$A$747:$G$749,6,TRUE)),
(VLOOKUP(3,Tablas!$A$747:$G$749,6,TRUE)))))))),
(IF($F$16=3,(IF(3-$F$18=0,(VLOOKUP(1,Tablas!$A$747:$G$749,6,TRUE)),
(IF(3-$F$18=1,(VLOOKUP(1,Tablas!$A$747:$G$749,6,TRUE)),
(IF(3-$F$18=2, (VLOOKUP(2,Tablas!$A$747:$G$749,6,TRUE)),
(VLOOKUP(3,Tablas!$A$747:$G$749,6,TRUE)))))))),
(IF($F$16=2,(IF(2-$F$18=0, 0,
(IF(2-$F$18=1,(VLOOKUP(1,Tablas!$A$747:$G$749,6,TRUE)),
(IF(2-$F$18=2, (VLOOKUP(2,Tablas!$A$747:$G$749,6,TRUE)),
         0)))))),
(IF($F$16=1,(IF(1-$F$18=0, 0,
(IF(1-$F$18=1,(VLOOKUP(1,Tablas!$A$747:$G$749,6,TRUE)),0)))),0)))))))))))))),
(IF($F$16=0, 0,
 (IF($F$18&gt;$F$16, (VLOOKUP($F$16,Tablas!$A$747:$G$749,6,TRUE)),
(IF($F$16=4,(IF(4-$F$18=0, 0,
(IF(4-$F$18=1, (VLOOKUP(1,Tablas!$A$747:$G$749,6,TRUE)),
(IF(4-$F$18=2, (VLOOKUP(2,Tablas!$A$747:$G$749,6,TRUE)),
(IF(4-$F$18=3, (VLOOKUP(3,Tablas!$A$747:$G$749,6,TRUE)),
(IF(4-$F$18=4, (VLOOKUP(3,Tablas!$A$747:$G$749,6,TRUE)),
0)))))))))),
(IF($F$16=5,(IF(5-$F$18=0, (VLOOKUP(1,Tablas!$A$747:$G$749,6,TRUE)),
(IF(5-$F$18=1, (VLOOKUP(1,Tablas!$A$747:$G$749,6,TRUE)),
(IF(5-$F$18=2, (VLOOKUP(2,Tablas!$A$747:$G$749,6,TRUE)),
(IF(5-$F$18=3, (VLOOKUP(3,Tablas!$A$747:$G$749,6,TRUE)),
(IF(5-$F$18=4, (VLOOKUP(3,Tablas!$A$747:$G$749,6,TRUE)),
(VLOOKUP(3,Tablas!$A$747:$G$749,6,TRUE)))))))))))),
(IF($F$16=6,(IF(6-$F$18=0, (VLOOKUP(2,Tablas!$A$747:$G$749,6,TRUE)),
(IF(6-$F$18=1, (VLOOKUP(2,Tablas!$A$747:$G$749,6,TRUE)),
(IF(6-$F$18=2, (VLOOKUP(2,Tablas!$A$747:$G$749,6,TRUE)),
(IF(6-$F$18=3, (VLOOKUP(3,Tablas!$A$747:$G$749,6,TRUE)),
(IF(6-$F$18=4, (VLOOKUP(3,Tablas!$A$747:$G$749,6,TRUE)),
(VLOOKUP(3,Tablas!$A$747:$G$749,6,TRUE)))))))))))),
(IF($F$16&gt;6,(IF(7-$F$18=0, (VLOOKUP(3,Tablas!$A$747:$G$749,6,TRUE)),
(IF(7-$F$18=1, (VLOOKUP(3,Tablas!$A$747:$G$749,6,TRUE)),
(IF(7-$F$18=2, (VLOOKUP(3,Tablas!$A$747:$G$749,6,TRUE)),
(IF(7-$F$18=3, (VLOOKUP(3,Tablas!$A$747:$G$749,6,TRUE)),
(IF(7-$F$18=4, (VLOOKUP(3,Tablas!$A$747:$G$749,6,TRUE)),
(VLOOKUP(3,Tablas!$A$747:$G$749,6,TRUE)))))))))))),
(IF($F$16=3,(IF(3-$F$18=0,0,
(IF(3-$F$18=1,(VLOOKUP(1,Tablas!$A$747:$G$749,6,TRUE)),
(IF(3-$F$18=2, (VLOOKUP(2,Tablas!$A$747:$G$749,6,TRUE)),
(VLOOKUP(3,Tablas!$A$747:$G$749,6,TRUE)))))))),
(IF($F$16=2,(IF(2-$F$18=0, 0,
(IF(2-$F$18=1,(VLOOKUP(1,Tablas!$A$747:$G$749,6,TRUE)),
(IF(2-$F$18=2, (VLOOKUP(2,Tablas!$A$747:$G$749,6,TRUE)),
         0)))))),
(IF($F$16=1,(IF(1-$F$18=0, 0,
(IF(1-$F$18=1,(VLOOKUP(1,Tablas!$A$747:$G$749,6,TRUE)),0)))),0)))))))))))))))))))</f>
        <v>577.36250000000007</v>
      </c>
      <c r="K51" s="336">
        <f>IF($F$14=1,
(IF($F$16=0, 0,
 (IF($F$18&gt;$F$16, (VLOOKUP($F$16,Tablas!$A$747:$G$749,7,TRUE)),
(IF($F$16&gt;4,(IF($F$18=0, (VLOOKUP(3,Tablas!$A$747:$G$749,7,TRUE)),
(IF($F$18=1, (VLOOKUP(3,Tablas!$A$747:$G$749,7,TRUE)),
(IF($F$18=2, (VLOOKUP(3,Tablas!$A$747:$G$749,7,TRUE)),
(VLOOKUP(3,Tablas!$A$747:$G$749,7,TRUE)))))))),
(IF($F$16=4,(IF(4-$F$18=0,(VLOOKUP(2,Tablas!$A$747:$G$749,7,TRUE)),
(IF(4-$F$18=1,(VLOOKUP(2,Tablas!$A$747:$G$749,7,TRUE)),
(IF(4-$F$18=2, (VLOOKUP(2,Tablas!$A$747:$G$749,7,TRUE)),
(VLOOKUP(3,Tablas!$A$747:$G$749,7,TRUE)))))))),
(IF($F$16=3,(IF(3-$F$18=0,(VLOOKUP(1,Tablas!$A$747:$G$749,7,TRUE)),
(IF(3-$F$18=1,(VLOOKUP(1,Tablas!$A$747:$G$749,7,TRUE)),
(IF(3-$F$18=2, (VLOOKUP(2,Tablas!$A$747:$G$749,7,TRUE)),
(VLOOKUP(3,Tablas!$A$747:$G$749,7,TRUE)))))))),
(IF($F$16=2,(IF(2-$F$18=0, 0,
(IF(2-$F$18=1,(VLOOKUP(1,Tablas!$A$747:$G$749,7,TRUE)),
(IF(2-$F$18=2, (VLOOKUP(2,Tablas!$A$747:$G$749,7,TRUE)),
         0)))))),
(IF($F$16=1,(IF(1-$F$18=0, 0,
(IF(1-$F$18=1,(VLOOKUP(1,Tablas!$A$747:$G$749,7,TRUE)),0)))),0)))))))))))))),
(IF($F$16=0, 0,
 (IF($F$18&gt;$F$16, (VLOOKUP($F$16,Tablas!$A$747:$G$749,7,TRUE)),
(IF($F$16=4,(IF(4-$F$18=0, 0,
(IF(4-$F$18=1, (VLOOKUP(1,Tablas!$A$747:$G$749,7,TRUE)),
(IF(4-$F$18=2, (VLOOKUP(2,Tablas!$A$747:$G$749,7,TRUE)),
(IF(4-$F$18=3, (VLOOKUP(3,Tablas!$A$747:$G$749,7,TRUE)),
(IF(4-$F$18=4, (VLOOKUP(3,Tablas!$A$747:$G$749,7,TRUE)),
0)))))))))),
(IF($F$16=5,(IF(5-$F$18=0, (VLOOKUP(1,Tablas!$A$747:$G$749,7,TRUE)),
(IF(5-$F$18=1, (VLOOKUP(1,Tablas!$A$747:$G$749,7,TRUE)),
(IF(5-$F$18=2, (VLOOKUP(2,Tablas!$A$747:$G$749,7,TRUE)),
(IF(5-$F$18=3, (VLOOKUP(3,Tablas!$A$747:$G$749,7,TRUE)),
(IF(5-$F$18=4, (VLOOKUP(3,Tablas!$A$747:$G$749,7,TRUE)),
(VLOOKUP(3,Tablas!$A$747:$G$749,7,TRUE)))))))))))),
(IF($F$16=6,(IF(6-$F$18=0, (VLOOKUP(2,Tablas!$A$747:$G$749,7,TRUE)),
(IF(6-$F$18=1, (VLOOKUP(2,Tablas!$A$747:$G$749,7,TRUE)),
(IF(6-$F$18=2, (VLOOKUP(2,Tablas!$A$747:$G$749,7,TRUE)),
(IF(6-$F$18=3, (VLOOKUP(3,Tablas!$A$747:$G$749,7,TRUE)),
(IF(6-$F$18=4, (VLOOKUP(3,Tablas!$A$747:$G$749,7,TRUE)),
(VLOOKUP(3,Tablas!$A$747:$G$749,7,TRUE)))))))))))),
(IF($F$16&gt;6,(IF(7-$F$18=0, (VLOOKUP(3,Tablas!$A$747:$G$749,7,TRUE)),
(IF(7-$F$18=1, (VLOOKUP(3,Tablas!$A$747:$G$749,7,TRUE)),
(IF(7-$F$18=2, (VLOOKUP(3,Tablas!$A$747:$G$749,7,TRUE)),
(IF(7-$F$18=3, (VLOOKUP(3,Tablas!$A$747:$G$749,7,TRUE)),
(IF(7-$F$18=4, (VLOOKUP(3,Tablas!$A$747:$G$749,7,TRUE)),
(VLOOKUP(3,Tablas!$A$747:$G$749,7,TRUE)))))))))))),
(IF($F$16=3,(IF(3-$F$18=0,0,
(IF(3-$F$18=1,(VLOOKUP(1,Tablas!$A$747:$G$749,7,TRUE)),
(IF(3-$F$18=2, (VLOOKUP(2,Tablas!$A$747:$G$749,7,TRUE)),
(VLOOKUP(3,Tablas!$A$747:$G$749,7,TRUE)))))))),
(IF($F$16=2,(IF(2-$F$18=0, 0,
(IF(2-$F$18=1,(VLOOKUP(1,Tablas!$A$747:$G$749,7,TRUE)),
(IF(2-$F$18=2, (VLOOKUP(2,Tablas!$A$747:$G$749,7,TRUE)),
         0)))))),
(IF($F$16=1,(IF(1-$F$18=0, 0,
(IF(1-$F$18=1,(VLOOKUP(1,Tablas!$A$747:$G$749,7,TRUE)),0)))),0)))))))))))))))))))</f>
        <v>429.16500000000002</v>
      </c>
    </row>
    <row r="52" spans="1:12" s="189" customFormat="1" ht="23.25" customHeight="1" x14ac:dyDescent="0.2">
      <c r="B52" s="266"/>
      <c r="C52" s="176"/>
      <c r="D52" s="176"/>
      <c r="E52" s="421" t="s">
        <v>82</v>
      </c>
      <c r="F52" s="422"/>
      <c r="G52" s="194">
        <f>SUM(G49:G51)</f>
        <v>7224.01</v>
      </c>
      <c r="H52" s="194">
        <f>SUM(H49:H51)</f>
        <v>6341.8375000000005</v>
      </c>
      <c r="I52" s="194">
        <f>SUM(I49:I51)</f>
        <v>5042.6549999999997</v>
      </c>
      <c r="J52" s="194">
        <f>SUM(J49:J51)</f>
        <v>4383.0125000000007</v>
      </c>
      <c r="K52" s="339">
        <f>SUM(K49:K51)</f>
        <v>3276.44</v>
      </c>
    </row>
    <row r="53" spans="1:12" s="189" customFormat="1" ht="16" hidden="1" customHeight="1" x14ac:dyDescent="0.2">
      <c r="A53" s="217"/>
      <c r="B53" s="266"/>
      <c r="C53" s="176"/>
      <c r="D53" s="176"/>
      <c r="E53" s="418" t="s">
        <v>83</v>
      </c>
      <c r="F53" s="419"/>
      <c r="G53" s="191">
        <v>0</v>
      </c>
      <c r="H53" s="191">
        <v>0</v>
      </c>
      <c r="I53" s="191">
        <v>0</v>
      </c>
      <c r="J53" s="191">
        <v>0</v>
      </c>
      <c r="K53" s="336">
        <v>0</v>
      </c>
    </row>
    <row r="54" spans="1:12" s="193" customFormat="1" ht="55" customHeight="1" x14ac:dyDescent="0.2">
      <c r="A54" s="217"/>
      <c r="B54" s="235"/>
      <c r="C54" s="176"/>
      <c r="D54" s="176"/>
      <c r="E54" s="431" t="s">
        <v>170</v>
      </c>
      <c r="F54" s="432"/>
      <c r="G54" s="191">
        <f>(G52)*4%</f>
        <v>288.96039999999999</v>
      </c>
      <c r="H54" s="191">
        <f>(H52)*4%</f>
        <v>253.67350000000002</v>
      </c>
      <c r="I54" s="191">
        <f>(I52)*4%</f>
        <v>201.7062</v>
      </c>
      <c r="J54" s="191">
        <f>(J52)*4%</f>
        <v>175.32050000000004</v>
      </c>
      <c r="K54" s="336">
        <f>(K52)*4%</f>
        <v>131.05760000000001</v>
      </c>
      <c r="L54" s="189"/>
    </row>
    <row r="55" spans="1:12" ht="23.25" customHeight="1" x14ac:dyDescent="0.2">
      <c r="A55" s="217"/>
      <c r="B55" s="266"/>
      <c r="C55" s="176"/>
      <c r="E55" s="351" t="s">
        <v>93</v>
      </c>
      <c r="F55" s="318"/>
      <c r="G55" s="318">
        <f>SUM(G52:G54)</f>
        <v>7512.9704000000002</v>
      </c>
      <c r="H55" s="318">
        <f>SUM(H52:H54)</f>
        <v>6595.5110000000004</v>
      </c>
      <c r="I55" s="318">
        <f>SUM(I52:I54)</f>
        <v>5244.3611999999994</v>
      </c>
      <c r="J55" s="318">
        <f>SUM(J52:J54)</f>
        <v>4558.3330000000005</v>
      </c>
      <c r="K55" s="352">
        <f>SUM(K52:K54)</f>
        <v>3407.4976000000001</v>
      </c>
      <c r="L55" s="189"/>
    </row>
    <row r="56" spans="1:12" ht="23.25" customHeight="1" x14ac:dyDescent="0.2">
      <c r="A56" s="217"/>
      <c r="B56" s="235"/>
      <c r="C56" s="176"/>
      <c r="E56" s="353" t="s">
        <v>156</v>
      </c>
      <c r="F56" s="319"/>
      <c r="G56" s="319">
        <f>G52+G54-78</f>
        <v>7434.9704000000002</v>
      </c>
      <c r="H56" s="319">
        <f>H52+H54-78</f>
        <v>6517.5110000000004</v>
      </c>
      <c r="I56" s="319">
        <f>I52+I54-78</f>
        <v>5166.3611999999994</v>
      </c>
      <c r="J56" s="319">
        <f>J52+J54-78</f>
        <v>4480.3330000000005</v>
      </c>
      <c r="K56" s="354">
        <f>K52+K54-78</f>
        <v>3329.4976000000001</v>
      </c>
      <c r="L56" s="193"/>
    </row>
    <row r="57" spans="1:12" ht="23.25" customHeight="1" x14ac:dyDescent="0.2">
      <c r="A57" s="217"/>
      <c r="B57" s="235"/>
      <c r="C57" s="176"/>
      <c r="E57" s="340" t="s">
        <v>86</v>
      </c>
      <c r="F57" s="314"/>
      <c r="G57" s="314">
        <f>G55+(G56*3)</f>
        <v>29817.881600000001</v>
      </c>
      <c r="H57" s="314">
        <f t="shared" ref="H57:I57" si="4">H55+(H56*3)</f>
        <v>26148.044000000002</v>
      </c>
      <c r="I57" s="314">
        <f t="shared" si="4"/>
        <v>20743.444799999997</v>
      </c>
      <c r="J57" s="314">
        <f t="shared" ref="J57:K57" si="5">J55+(J56*3)</f>
        <v>17999.332000000002</v>
      </c>
      <c r="K57" s="341">
        <f t="shared" si="5"/>
        <v>13395.990400000001</v>
      </c>
      <c r="L57" s="189"/>
    </row>
    <row r="58" spans="1:12" ht="23.25" customHeight="1" x14ac:dyDescent="0.2">
      <c r="A58" s="217"/>
      <c r="B58" s="235"/>
      <c r="C58" s="176"/>
      <c r="E58" s="416" t="s">
        <v>84</v>
      </c>
      <c r="F58" s="417"/>
      <c r="G58" s="342">
        <f>IF($F$14=1,IF($F$16=0,0,IF($F$18=0,0,IF($F$18=1,(VLOOKUP(1,Tablas!$A$747:$G$749,3,TRUE)),(VLOOKUP(2,Tablas!$A$747:$G$749,3,TRUE))))),
IF($F$16=0,0,IF($F$18=0,0,IF($F$18=1,(VLOOKUP(1,Tablas!$A$747:$G$749,3,TRUE)),IF($F$18=2,(VLOOKUP(2,Tablas!$A$747:$G$749,3,TRUE)), (VLOOKUP(3,Tablas!$A$747:$G$749,3,TRUE)))))))</f>
        <v>1587.39625</v>
      </c>
      <c r="H58" s="342">
        <f>IF($F$14=1,IF($F$16=0,0,IF($F$18=0,0,IF($F$18=1,(VLOOKUP(1,Tablas!$A$747:$G$749,4,TRUE)),(VLOOKUP(2,Tablas!$A$747:$G$749,4,TRUE))))),
IF($F$16=0,0,IF($F$18=0,0,IF($F$18=1,(VLOOKUP(1,Tablas!$A$747:$G$749,4,TRUE)),IF($F$18=2,(VLOOKUP(2,Tablas!$A$747:$G$749,4,TRUE)), (VLOOKUP(3,Tablas!$A$747:$G$749,4,TRUE)))))))</f>
        <v>1391.28</v>
      </c>
      <c r="I58" s="342">
        <f>IF($F$14=1,IF($F$16=0,0,IF($F$18=0,0,IF($F$18=1,(VLOOKUP(1,Tablas!$A$747:$G$749,5,TRUE)),(VLOOKUP(2,Tablas!$A$747:$G$749,5,TRUE))))),
IF($F$16=0,0,IF($F$18=0,0,IF($F$18=1,(VLOOKUP(1,Tablas!$A$747:$G$749,5,TRUE)),IF($F$18=2,(VLOOKUP(2,Tablas!$A$747:$G$749,5,TRUE)), (VLOOKUP(3,Tablas!$A$747:$G$749,5,TRUE)))))))</f>
        <v>1130.1812500000001</v>
      </c>
      <c r="J58" s="342">
        <f>IF($F$14=1,IF($F$16=0,0,IF($F$18=0,0,IF($F$18=1,(VLOOKUP(1,Tablas!$A$747:$G$749,6,TRUE)),(VLOOKUP(2,Tablas!$A$747:$G$749,6,TRUE))))),
IF($F$16=0,0,IF($F$18=0,0,IF($F$18=1,(VLOOKUP(1,Tablas!$A$747:$G$749,6,TRUE)),IF($F$18=2,(VLOOKUP(2,Tablas!$A$747:$G$749,6,TRUE)), (VLOOKUP(3,Tablas!$A$747:$G$749,6,TRUE)))))))</f>
        <v>980.34750000000008</v>
      </c>
      <c r="K58" s="343">
        <f>IF($F$14=1,IF($F$16=0,0,IF($F$18=0,0,IF($F$18=1,(VLOOKUP(1,Tablas!$A$747:$G$749,7,TRUE)),(VLOOKUP(2,Tablas!$A$747:$G$749,7,TRUE))))),
IF($F$16=0,0,IF($F$18=0,0,IF($F$18=1,(VLOOKUP(1,Tablas!$A$747:$G$749,7,TRUE)),IF($F$18=2,(VLOOKUP(2,Tablas!$A$747:$G$749,7,TRUE)), (VLOOKUP(3,Tablas!$A$747:$G$749,7,TRUE)))))))</f>
        <v>728.59875</v>
      </c>
      <c r="L58" s="189"/>
    </row>
    <row r="59" spans="1:12" ht="36" customHeight="1" x14ac:dyDescent="0.2">
      <c r="A59" s="237"/>
      <c r="B59" s="232"/>
      <c r="C59" s="176"/>
      <c r="E59" s="180"/>
      <c r="F59" s="180"/>
      <c r="G59" s="180"/>
      <c r="H59" s="180"/>
      <c r="I59" s="180"/>
      <c r="J59" s="191"/>
      <c r="K59" s="191"/>
      <c r="L59" s="189"/>
    </row>
    <row r="60" spans="1:12" ht="33" customHeight="1" x14ac:dyDescent="0.2">
      <c r="A60" s="217"/>
      <c r="B60" s="227"/>
      <c r="C60" s="176"/>
      <c r="E60" s="437" t="s">
        <v>177</v>
      </c>
      <c r="F60" s="437"/>
      <c r="G60" s="437"/>
      <c r="H60" s="437"/>
      <c r="I60" s="437"/>
      <c r="J60" s="437"/>
      <c r="K60" s="437"/>
      <c r="L60" s="189"/>
    </row>
    <row r="61" spans="1:12" ht="23.25" customHeight="1" x14ac:dyDescent="0.2">
      <c r="A61" s="217"/>
      <c r="B61" s="235"/>
      <c r="C61" s="176"/>
      <c r="E61" s="434" t="s">
        <v>96</v>
      </c>
      <c r="F61" s="434"/>
      <c r="G61" s="434"/>
      <c r="H61" s="434"/>
      <c r="I61" s="434"/>
      <c r="J61" s="434"/>
      <c r="K61" s="434"/>
      <c r="L61" s="189"/>
    </row>
    <row r="62" spans="1:12" ht="23.25" customHeight="1" x14ac:dyDescent="0.2">
      <c r="A62" s="217"/>
      <c r="B62" s="266"/>
      <c r="C62" s="176"/>
      <c r="E62" s="434"/>
      <c r="F62" s="434"/>
      <c r="G62" s="434"/>
      <c r="H62" s="434"/>
      <c r="I62" s="434"/>
      <c r="J62" s="434"/>
      <c r="K62" s="434"/>
      <c r="L62" s="189"/>
    </row>
    <row r="63" spans="1:12" ht="23.25" customHeight="1" x14ac:dyDescent="0.2">
      <c r="A63" s="237"/>
      <c r="B63" s="232"/>
      <c r="C63" s="176"/>
      <c r="E63" s="200"/>
      <c r="F63" s="200"/>
      <c r="G63" s="200"/>
      <c r="H63" s="200"/>
      <c r="I63" s="200"/>
      <c r="J63" s="194"/>
      <c r="K63" s="194"/>
      <c r="L63" s="193"/>
    </row>
    <row r="64" spans="1:12" ht="32.25" customHeight="1" x14ac:dyDescent="0.2">
      <c r="A64" s="217"/>
      <c r="B64" s="235"/>
      <c r="C64" s="176"/>
      <c r="E64" s="200"/>
      <c r="F64" s="200"/>
      <c r="G64" s="200"/>
      <c r="H64" s="200"/>
      <c r="I64" s="200"/>
      <c r="J64" s="191"/>
      <c r="K64" s="191"/>
      <c r="L64" s="193"/>
    </row>
    <row r="65" spans="1:11" ht="23.25" customHeight="1" x14ac:dyDescent="0.2">
      <c r="A65" s="217"/>
      <c r="B65" s="227"/>
      <c r="C65" s="176"/>
      <c r="E65" s="423"/>
      <c r="F65" s="423"/>
      <c r="G65" s="201"/>
      <c r="H65" s="201"/>
      <c r="I65" s="201"/>
      <c r="J65" s="191"/>
      <c r="K65" s="191"/>
    </row>
    <row r="66" spans="1:11" ht="23.25" customHeight="1" x14ac:dyDescent="0.2">
      <c r="A66" s="239"/>
      <c r="B66" s="227"/>
      <c r="C66" s="176"/>
      <c r="E66" s="413"/>
      <c r="F66" s="413"/>
      <c r="G66" s="200"/>
      <c r="H66" s="200"/>
      <c r="I66" s="200"/>
      <c r="J66" s="194"/>
      <c r="K66" s="194"/>
    </row>
    <row r="67" spans="1:11" ht="51" customHeight="1" x14ac:dyDescent="0.2">
      <c r="A67" s="239"/>
      <c r="B67" s="227"/>
      <c r="C67" s="176"/>
      <c r="E67" s="424"/>
      <c r="F67" s="424"/>
      <c r="G67" s="200"/>
      <c r="H67" s="200"/>
      <c r="I67" s="200"/>
      <c r="J67" s="194"/>
      <c r="K67" s="194"/>
    </row>
    <row r="68" spans="1:11" ht="34.5" customHeight="1" x14ac:dyDescent="0.2">
      <c r="A68" s="217"/>
      <c r="B68" s="235"/>
      <c r="C68" s="176"/>
      <c r="E68" s="295"/>
      <c r="F68" s="295"/>
      <c r="G68" s="295"/>
      <c r="H68" s="295"/>
      <c r="I68" s="295"/>
      <c r="J68" s="198"/>
      <c r="K68" s="198"/>
    </row>
    <row r="69" spans="1:11" ht="34.5" customHeight="1" x14ac:dyDescent="0.2">
      <c r="A69" s="217"/>
      <c r="B69" s="227"/>
      <c r="E69" s="201"/>
      <c r="F69" s="201"/>
      <c r="G69" s="201"/>
      <c r="H69" s="201"/>
      <c r="I69" s="201"/>
    </row>
    <row r="70" spans="1:11" ht="38.25" customHeight="1" x14ac:dyDescent="0.2">
      <c r="A70" s="217"/>
      <c r="B70" s="235"/>
      <c r="E70" s="202"/>
      <c r="F70" s="202"/>
      <c r="G70" s="202"/>
      <c r="H70" s="202"/>
      <c r="I70" s="202"/>
    </row>
    <row r="71" spans="1:11" ht="23.25" customHeight="1" x14ac:dyDescent="0.2">
      <c r="A71" s="217"/>
      <c r="B71" s="227"/>
      <c r="E71" s="405"/>
      <c r="F71" s="405"/>
      <c r="G71" s="296"/>
      <c r="H71" s="296"/>
      <c r="I71" s="296"/>
    </row>
    <row r="72" spans="1:11" ht="21.75" customHeight="1" x14ac:dyDescent="0.2">
      <c r="A72" s="217"/>
      <c r="B72" s="235"/>
    </row>
    <row r="73" spans="1:11" ht="21.75" customHeight="1" x14ac:dyDescent="0.2">
      <c r="A73" s="237"/>
      <c r="B73" s="232"/>
    </row>
    <row r="74" spans="1:11" ht="31.5" customHeight="1" x14ac:dyDescent="0.2">
      <c r="A74" s="217"/>
      <c r="B74" s="227"/>
      <c r="E74" s="436"/>
      <c r="F74" s="436"/>
      <c r="G74" s="436"/>
      <c r="H74" s="436"/>
      <c r="I74" s="436"/>
    </row>
    <row r="75" spans="1:11" ht="50" customHeight="1" x14ac:dyDescent="0.2">
      <c r="A75" s="414"/>
      <c r="B75" s="414"/>
      <c r="C75" s="414"/>
      <c r="E75" s="434"/>
      <c r="F75" s="434"/>
      <c r="G75" s="434"/>
      <c r="H75" s="434"/>
      <c r="I75" s="434"/>
    </row>
    <row r="76" spans="1:11" ht="31.5" customHeight="1" x14ac:dyDescent="0.2">
      <c r="A76" s="217"/>
      <c r="B76" s="227"/>
      <c r="E76" s="435"/>
      <c r="F76" s="435"/>
      <c r="G76" s="435"/>
      <c r="H76" s="435"/>
      <c r="I76" s="435"/>
    </row>
    <row r="77" spans="1:11" ht="31.5" customHeight="1" x14ac:dyDescent="0.2">
      <c r="A77" s="237"/>
      <c r="B77" s="232"/>
    </row>
    <row r="78" spans="1:11" ht="31.5" customHeight="1" x14ac:dyDescent="0.2">
      <c r="A78" s="217"/>
      <c r="B78" s="235"/>
    </row>
    <row r="79" spans="1:11" ht="31.5" customHeight="1" x14ac:dyDescent="0.2">
      <c r="A79" s="217"/>
      <c r="B79" s="235"/>
    </row>
    <row r="80" spans="1:11" ht="31.5" customHeight="1" x14ac:dyDescent="0.2">
      <c r="A80" s="217"/>
      <c r="B80" s="235"/>
    </row>
    <row r="81" spans="1:2" ht="40.5" customHeight="1" x14ac:dyDescent="0.2">
      <c r="A81" s="217"/>
      <c r="B81" s="235"/>
    </row>
    <row r="82" spans="1:2" ht="31.5" customHeight="1" x14ac:dyDescent="0.2">
      <c r="A82" s="217"/>
      <c r="B82" s="235"/>
    </row>
    <row r="83" spans="1:2" ht="24" customHeight="1" x14ac:dyDescent="0.2">
      <c r="A83" s="217"/>
      <c r="B83" s="266"/>
    </row>
    <row r="84" spans="1:2" ht="23.25" customHeight="1" x14ac:dyDescent="0.2">
      <c r="A84" s="217"/>
      <c r="B84" s="235"/>
    </row>
    <row r="85" spans="1:2" ht="23.25" customHeight="1" x14ac:dyDescent="0.2">
      <c r="A85" s="217"/>
      <c r="B85" s="266"/>
    </row>
    <row r="86" spans="1:2" ht="38.25" customHeight="1" x14ac:dyDescent="0.2">
      <c r="A86" s="217"/>
      <c r="B86" s="235"/>
    </row>
    <row r="87" spans="1:2" ht="38.25" customHeight="1" x14ac:dyDescent="0.2">
      <c r="A87" s="237"/>
      <c r="B87" s="232"/>
    </row>
    <row r="89" spans="1:2" ht="38" customHeight="1" x14ac:dyDescent="0.2">
      <c r="A89" s="427"/>
      <c r="B89" s="427"/>
    </row>
  </sheetData>
  <sheetProtection algorithmName="SHA-512" hashValue="gwa0IQgUMlddw/j+tx88sfoHAeHbWG2LEsVJGweAQClva5Qljpm9cCLVeUJ9i8VRXxTgcyfH3uiXhmhEBP7BkA==" saltValue="rdKQi7JYFJ2iSSfnYvvEDw==" spinCount="100000" sheet="1" objects="1" scenarios="1"/>
  <mergeCells count="29">
    <mergeCell ref="E74:I74"/>
    <mergeCell ref="E26:K26"/>
    <mergeCell ref="E36:K36"/>
    <mergeCell ref="E48:K48"/>
    <mergeCell ref="E60:K60"/>
    <mergeCell ref="E66:F66"/>
    <mergeCell ref="E65:F65"/>
    <mergeCell ref="E46:F46"/>
    <mergeCell ref="E58:F58"/>
    <mergeCell ref="E52:F52"/>
    <mergeCell ref="E53:F53"/>
    <mergeCell ref="E54:F54"/>
    <mergeCell ref="E61:K62"/>
    <mergeCell ref="A89:B89"/>
    <mergeCell ref="E67:F67"/>
    <mergeCell ref="D16:E16"/>
    <mergeCell ref="F12:I12"/>
    <mergeCell ref="D12:E12"/>
    <mergeCell ref="D14:E14"/>
    <mergeCell ref="A12:B12"/>
    <mergeCell ref="B43:B44"/>
    <mergeCell ref="A43:A44"/>
    <mergeCell ref="E32:F32"/>
    <mergeCell ref="E34:F34"/>
    <mergeCell ref="E42:F42"/>
    <mergeCell ref="A13:B13"/>
    <mergeCell ref="A75:C75"/>
    <mergeCell ref="E71:F71"/>
    <mergeCell ref="E75:I76"/>
  </mergeCells>
  <conditionalFormatting sqref="F14">
    <cfRule type="cellIs" dxfId="29" priority="4" stopIfTrue="1" operator="greaterThan">
      <formula>2</formula>
    </cfRule>
    <cfRule type="cellIs" dxfId="28" priority="5" stopIfTrue="1" operator="lessThan">
      <formula>1</formula>
    </cfRule>
  </conditionalFormatting>
  <conditionalFormatting sqref="I16 I14">
    <cfRule type="cellIs" dxfId="27" priority="3" stopIfTrue="1" operator="lessThan">
      <formula>18</formula>
    </cfRule>
  </conditionalFormatting>
  <conditionalFormatting sqref="F20">
    <cfRule type="cellIs" dxfId="26" priority="1" stopIfTrue="1" operator="lessThan">
      <formula>18</formula>
    </cfRule>
  </conditionalFormatting>
  <printOptions horizontalCentered="1"/>
  <pageMargins left="0.25" right="0.25" top="0.75" bottom="0.75" header="0.3" footer="0.3"/>
  <pageSetup scale="40" fitToHeight="2" orientation="portrait" horizontalDpi="300" verticalDpi="300"/>
  <headerFooter alignWithMargins="0"/>
  <rowBreaks count="1" manualBreakCount="1">
    <brk id="60" max="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M86"/>
  <sheetViews>
    <sheetView showGridLines="0" zoomScaleNormal="100" workbookViewId="0">
      <selection activeCell="D16" sqref="D16:E16"/>
    </sheetView>
  </sheetViews>
  <sheetFormatPr baseColWidth="10" defaultColWidth="8.83203125" defaultRowHeight="16" x14ac:dyDescent="0.2"/>
  <cols>
    <col min="1" max="1" width="70.5" style="176" customWidth="1"/>
    <col min="2" max="2" width="52.83203125" style="176" customWidth="1"/>
    <col min="3" max="3" width="1.5" style="203" customWidth="1"/>
    <col min="4" max="4" width="12.6640625" style="176" customWidth="1"/>
    <col min="5" max="5" width="24.6640625" style="176" customWidth="1"/>
    <col min="6" max="6" width="34.6640625" style="176" customWidth="1"/>
    <col min="7" max="7" width="23" style="176" customWidth="1"/>
    <col min="8" max="8" width="21.83203125" style="176" customWidth="1"/>
    <col min="9" max="9" width="26.33203125" style="176" customWidth="1"/>
    <col min="10" max="11" width="19.6640625" style="176" customWidth="1"/>
    <col min="12" max="16384" width="8.83203125" style="176"/>
  </cols>
  <sheetData>
    <row r="1" spans="1:10" x14ac:dyDescent="0.2">
      <c r="A1" s="174"/>
      <c r="B1" s="174"/>
      <c r="C1" s="175"/>
      <c r="D1" s="174"/>
      <c r="E1" s="174"/>
      <c r="F1" s="174"/>
      <c r="G1" s="174"/>
      <c r="H1" s="144" t="s">
        <v>2</v>
      </c>
      <c r="I1" s="144" t="s">
        <v>2</v>
      </c>
      <c r="J1" s="144" t="s">
        <v>2</v>
      </c>
    </row>
    <row r="2" spans="1:10" x14ac:dyDescent="0.2">
      <c r="A2" s="174"/>
      <c r="B2" s="174"/>
      <c r="C2" s="175"/>
      <c r="D2" s="174"/>
      <c r="E2" s="174"/>
      <c r="F2" s="174"/>
      <c r="G2" s="174"/>
      <c r="H2" s="174"/>
      <c r="I2" s="174"/>
      <c r="J2" s="174"/>
    </row>
    <row r="3" spans="1:10" x14ac:dyDescent="0.2">
      <c r="A3" s="174"/>
      <c r="B3" s="174"/>
      <c r="C3" s="175"/>
      <c r="D3" s="174"/>
      <c r="E3" s="174"/>
      <c r="F3" s="174"/>
      <c r="G3" s="174"/>
      <c r="H3" s="174"/>
      <c r="I3" s="174"/>
      <c r="J3" s="174"/>
    </row>
    <row r="4" spans="1:10" x14ac:dyDescent="0.2">
      <c r="A4" s="174"/>
      <c r="B4" s="174"/>
      <c r="C4" s="175"/>
      <c r="D4" s="174"/>
      <c r="E4" s="174"/>
      <c r="F4" s="174"/>
      <c r="G4" s="174"/>
      <c r="H4" s="174"/>
      <c r="I4" s="174"/>
      <c r="J4" s="174"/>
    </row>
    <row r="5" spans="1:10" x14ac:dyDescent="0.2">
      <c r="A5" s="174"/>
      <c r="B5" s="174"/>
      <c r="C5" s="175"/>
      <c r="D5" s="174"/>
      <c r="E5" s="174"/>
      <c r="F5" s="174"/>
      <c r="G5" s="174"/>
      <c r="H5" s="174"/>
      <c r="I5" s="174"/>
      <c r="J5" s="174"/>
    </row>
    <row r="6" spans="1:10" x14ac:dyDescent="0.2">
      <c r="A6" s="174"/>
      <c r="B6" s="174"/>
      <c r="C6" s="175"/>
      <c r="D6" s="174"/>
      <c r="E6" s="174"/>
      <c r="F6" s="174"/>
      <c r="G6" s="174"/>
      <c r="H6" s="174"/>
      <c r="I6" s="174"/>
      <c r="J6" s="174"/>
    </row>
    <row r="7" spans="1:10" x14ac:dyDescent="0.2">
      <c r="A7" s="174"/>
      <c r="B7" s="174"/>
      <c r="C7" s="175"/>
      <c r="D7" s="174"/>
      <c r="E7" s="174"/>
      <c r="F7" s="174"/>
      <c r="G7" s="174"/>
      <c r="H7" s="174"/>
      <c r="I7" s="174"/>
      <c r="J7" s="174"/>
    </row>
    <row r="8" spans="1:10" x14ac:dyDescent="0.2">
      <c r="A8" s="174"/>
      <c r="B8" s="174"/>
      <c r="C8" s="175"/>
      <c r="D8" s="174"/>
      <c r="E8" s="174"/>
      <c r="F8" s="174"/>
      <c r="G8" s="174"/>
      <c r="H8" s="174"/>
      <c r="I8" s="174"/>
      <c r="J8" s="174"/>
    </row>
    <row r="9" spans="1:10" x14ac:dyDescent="0.2">
      <c r="A9" s="174"/>
      <c r="B9" s="174"/>
      <c r="C9" s="175"/>
      <c r="D9" s="174"/>
      <c r="E9" s="174"/>
      <c r="F9" s="174"/>
      <c r="G9" s="174"/>
      <c r="H9" s="174"/>
      <c r="I9" s="174"/>
      <c r="J9" s="174"/>
    </row>
    <row r="10" spans="1:10" x14ac:dyDescent="0.2">
      <c r="A10" s="174"/>
      <c r="B10" s="174"/>
      <c r="C10" s="175"/>
      <c r="D10" s="174"/>
      <c r="E10" s="174"/>
      <c r="F10" s="174"/>
      <c r="G10" s="174"/>
      <c r="H10" s="174"/>
      <c r="I10" s="174"/>
      <c r="J10" s="174"/>
    </row>
    <row r="11" spans="1:10" x14ac:dyDescent="0.2">
      <c r="A11" s="174"/>
      <c r="B11" s="174"/>
      <c r="C11" s="175"/>
      <c r="D11" s="174"/>
      <c r="E11" s="174"/>
      <c r="F11" s="174"/>
      <c r="G11" s="174"/>
      <c r="H11" s="174"/>
      <c r="I11" s="174"/>
      <c r="J11" s="174"/>
    </row>
    <row r="12" spans="1:10" x14ac:dyDescent="0.2">
      <c r="A12" s="174"/>
      <c r="B12" s="174"/>
      <c r="C12" s="175"/>
      <c r="D12" s="174"/>
      <c r="E12" s="174"/>
      <c r="F12" s="174"/>
      <c r="G12" s="174"/>
      <c r="H12" s="174"/>
      <c r="I12" s="174"/>
      <c r="J12" s="174"/>
    </row>
    <row r="13" spans="1:10" x14ac:dyDescent="0.2">
      <c r="A13" s="174"/>
      <c r="B13" s="174"/>
      <c r="C13" s="175"/>
      <c r="D13" s="174"/>
      <c r="E13" s="174"/>
      <c r="F13" s="174"/>
      <c r="G13" s="174"/>
      <c r="H13" s="174"/>
      <c r="I13" s="174"/>
      <c r="J13" s="174"/>
    </row>
    <row r="14" spans="1:10" ht="23.25" customHeight="1" x14ac:dyDescent="0.2">
      <c r="A14" s="410" t="s">
        <v>173</v>
      </c>
      <c r="B14" s="410"/>
      <c r="C14" s="272"/>
      <c r="D14" s="428" t="s">
        <v>33</v>
      </c>
      <c r="E14" s="428"/>
      <c r="F14" s="409" t="str">
        <f>+'INGRESO DE DATOS'!$D$15</f>
        <v>Nombre Completo</v>
      </c>
      <c r="G14" s="409"/>
      <c r="H14" s="409"/>
      <c r="I14" s="409"/>
      <c r="J14" s="178"/>
    </row>
    <row r="15" spans="1:10" ht="15" customHeight="1" x14ac:dyDescent="0.2">
      <c r="A15" s="438"/>
      <c r="B15" s="438"/>
      <c r="C15" s="179"/>
      <c r="D15" s="204"/>
      <c r="E15" s="204"/>
      <c r="F15" s="204"/>
      <c r="G15" s="204"/>
      <c r="H15" s="204"/>
      <c r="I15" s="204"/>
      <c r="J15" s="205"/>
    </row>
    <row r="16" spans="1:10" ht="23.25" customHeight="1" x14ac:dyDescent="0.2">
      <c r="A16" s="260"/>
      <c r="B16" s="261"/>
      <c r="C16" s="179"/>
      <c r="D16" s="428" t="s">
        <v>34</v>
      </c>
      <c r="E16" s="428"/>
      <c r="F16" s="290">
        <f>+'INGRESO DE DATOS'!$D$17</f>
        <v>2</v>
      </c>
      <c r="G16" s="204"/>
      <c r="H16" s="206" t="s">
        <v>35</v>
      </c>
      <c r="I16" s="290">
        <f>+'INGRESO DE DATOS'!$D$19</f>
        <v>42</v>
      </c>
      <c r="J16" s="178"/>
    </row>
    <row r="17" spans="1:13" ht="15" customHeight="1" x14ac:dyDescent="0.2">
      <c r="A17" s="258"/>
      <c r="B17" s="259"/>
      <c r="C17" s="179"/>
      <c r="D17" s="196"/>
      <c r="E17" s="196"/>
      <c r="F17" s="207"/>
      <c r="G17" s="207"/>
      <c r="H17" s="207"/>
      <c r="I17" s="207"/>
      <c r="J17" s="204"/>
    </row>
    <row r="18" spans="1:13" ht="23.25" customHeight="1" x14ac:dyDescent="0.2">
      <c r="A18" s="228"/>
      <c r="B18" s="227"/>
      <c r="C18" s="179"/>
      <c r="D18" s="428" t="s">
        <v>36</v>
      </c>
      <c r="E18" s="428"/>
      <c r="F18" s="290">
        <f>+'INGRESO DE DATOS'!$H$17</f>
        <v>3</v>
      </c>
      <c r="G18" s="207"/>
      <c r="H18" s="206" t="s">
        <v>92</v>
      </c>
      <c r="I18" s="290">
        <f>+'INGRESO DE DATOS'!$H$19</f>
        <v>38</v>
      </c>
      <c r="J18" s="189"/>
    </row>
    <row r="19" spans="1:13" s="180" customFormat="1" ht="15" customHeight="1" x14ac:dyDescent="0.2">
      <c r="A19" s="217"/>
      <c r="B19" s="229"/>
      <c r="C19" s="179"/>
      <c r="D19" s="207"/>
      <c r="E19" s="208"/>
      <c r="F19" s="207"/>
      <c r="G19" s="207"/>
      <c r="H19" s="207" t="s">
        <v>2</v>
      </c>
      <c r="I19" s="207" t="s">
        <v>2</v>
      </c>
      <c r="J19" s="207"/>
    </row>
    <row r="20" spans="1:13" s="180" customFormat="1" ht="23.25" customHeight="1" x14ac:dyDescent="0.2">
      <c r="A20" s="230"/>
      <c r="B20" s="229"/>
      <c r="C20" s="182"/>
      <c r="D20" s="174"/>
      <c r="E20" s="174"/>
      <c r="F20" s="210" t="s">
        <v>87</v>
      </c>
      <c r="G20" s="211">
        <f ca="1">NOW()</f>
        <v>44798.443710648149</v>
      </c>
      <c r="I20" s="209"/>
    </row>
    <row r="21" spans="1:13" s="183" customFormat="1" ht="15" customHeight="1" x14ac:dyDescent="0.2">
      <c r="A21" s="231"/>
      <c r="B21" s="232"/>
      <c r="C21" s="182"/>
      <c r="D21" s="179"/>
      <c r="E21" s="179"/>
      <c r="F21" s="174"/>
      <c r="G21" s="174" t="s">
        <v>2</v>
      </c>
      <c r="H21" s="184" t="b">
        <v>0</v>
      </c>
      <c r="I21" s="174"/>
      <c r="J21" s="181" t="s">
        <v>2</v>
      </c>
    </row>
    <row r="22" spans="1:13" s="183" customFormat="1" ht="23.25" customHeight="1" x14ac:dyDescent="0.2">
      <c r="A22" s="231"/>
      <c r="B22" s="232"/>
      <c r="C22" s="182"/>
      <c r="D22" s="179"/>
      <c r="E22" s="398" t="s">
        <v>178</v>
      </c>
      <c r="F22" s="396" t="str">
        <f>'INGRESO DE DATOS'!D21</f>
        <v>Resto de Ecuador</v>
      </c>
      <c r="G22" s="174"/>
      <c r="H22" s="184"/>
      <c r="I22" s="174"/>
      <c r="J22" s="181"/>
    </row>
    <row r="23" spans="1:13" s="183" customFormat="1" ht="15" customHeight="1" x14ac:dyDescent="0.2">
      <c r="A23" s="231"/>
      <c r="B23" s="232"/>
      <c r="C23" s="182"/>
      <c r="D23" s="179"/>
      <c r="E23" s="179"/>
      <c r="F23" s="174"/>
      <c r="G23" s="174"/>
      <c r="H23" s="184"/>
      <c r="I23" s="174"/>
      <c r="J23" s="181"/>
    </row>
    <row r="24" spans="1:13" s="183" customFormat="1" ht="24" customHeight="1" x14ac:dyDescent="0.2">
      <c r="C24" s="179"/>
      <c r="D24" s="185"/>
      <c r="E24" s="322" t="s">
        <v>41</v>
      </c>
      <c r="F24" s="323"/>
      <c r="G24" s="323" t="s">
        <v>7</v>
      </c>
      <c r="H24" s="323" t="s">
        <v>8</v>
      </c>
      <c r="I24" s="323" t="s">
        <v>9</v>
      </c>
      <c r="J24" s="323" t="s">
        <v>171</v>
      </c>
      <c r="K24" s="323" t="s">
        <v>172</v>
      </c>
    </row>
    <row r="25" spans="1:13" s="183" customFormat="1" ht="24" customHeight="1" x14ac:dyDescent="0.2">
      <c r="A25" s="217"/>
      <c r="B25" s="234"/>
      <c r="C25" s="179"/>
      <c r="D25" s="185"/>
      <c r="E25" s="324" t="s">
        <v>76</v>
      </c>
      <c r="F25" s="325"/>
      <c r="G25" s="325">
        <v>250</v>
      </c>
      <c r="H25" s="325">
        <v>2000</v>
      </c>
      <c r="I25" s="325">
        <v>5000</v>
      </c>
      <c r="J25" s="325">
        <v>10000</v>
      </c>
      <c r="K25" s="327">
        <v>20000</v>
      </c>
      <c r="L25" s="272"/>
      <c r="M25" s="185"/>
    </row>
    <row r="26" spans="1:13" s="185" customFormat="1" ht="24" customHeight="1" x14ac:dyDescent="0.2">
      <c r="A26" s="217"/>
      <c r="B26" s="235"/>
      <c r="C26" s="179"/>
      <c r="D26" s="179"/>
      <c r="E26" s="328" t="s">
        <v>77</v>
      </c>
      <c r="F26" s="329"/>
      <c r="G26" s="329">
        <v>5000</v>
      </c>
      <c r="H26" s="329">
        <v>2000</v>
      </c>
      <c r="I26" s="329">
        <v>5000</v>
      </c>
      <c r="J26" s="329">
        <v>10000</v>
      </c>
      <c r="K26" s="331">
        <v>20000</v>
      </c>
      <c r="L26" s="186"/>
    </row>
    <row r="27" spans="1:13" s="185" customFormat="1" ht="24" customHeight="1" x14ac:dyDescent="0.2">
      <c r="A27" s="233"/>
      <c r="B27" s="236"/>
      <c r="C27" s="179"/>
      <c r="D27" s="179"/>
      <c r="E27" s="181"/>
      <c r="F27" s="144"/>
      <c r="G27" s="181"/>
      <c r="H27" s="181"/>
      <c r="I27" s="181"/>
      <c r="J27" s="186"/>
      <c r="K27" s="186"/>
      <c r="L27" s="186"/>
      <c r="M27" s="187"/>
    </row>
    <row r="28" spans="1:13" s="185" customFormat="1" ht="24" customHeight="1" x14ac:dyDescent="0.2">
      <c r="A28" s="217"/>
      <c r="B28" s="236"/>
      <c r="C28" s="179"/>
      <c r="D28" s="179"/>
      <c r="E28" s="406" t="s">
        <v>157</v>
      </c>
      <c r="F28" s="406"/>
      <c r="G28" s="406"/>
      <c r="H28" s="406"/>
      <c r="I28" s="406"/>
      <c r="J28" s="406"/>
      <c r="K28" s="406"/>
      <c r="L28" s="188"/>
      <c r="M28" s="189"/>
    </row>
    <row r="29" spans="1:13" s="187" customFormat="1" ht="24" customHeight="1" x14ac:dyDescent="0.2">
      <c r="A29" s="217"/>
      <c r="B29" s="236"/>
      <c r="C29" s="179"/>
      <c r="D29" s="179"/>
      <c r="E29" s="332" t="s">
        <v>80</v>
      </c>
      <c r="F29" s="333"/>
      <c r="G29" s="333">
        <f>VLOOKUP($I$16,Tablas!$A$155:$G$221,3,TRUE)+75</f>
        <v>7855.05</v>
      </c>
      <c r="H29" s="333">
        <f>VLOOKUP($I$16,Tablas!$A$155:$G$221,4,TRUE)+75</f>
        <v>7134.25</v>
      </c>
      <c r="I29" s="333">
        <f>VLOOKUP($I$16,Tablas!$A$155:$G$221,5,TRUE)+75</f>
        <v>5005.8499999999995</v>
      </c>
      <c r="J29" s="333">
        <f>VLOOKUP($I$16,Tablas!$A$155:$G$221,6,TRUE)+75</f>
        <v>3589.75</v>
      </c>
      <c r="K29" s="334">
        <f>VLOOKUP($I$16,Tablas!$A$155:$G$221,7,TRUE)+75</f>
        <v>2832.4</v>
      </c>
      <c r="L29" s="178"/>
      <c r="M29" s="189"/>
    </row>
    <row r="30" spans="1:13" s="189" customFormat="1" ht="24" customHeight="1" x14ac:dyDescent="0.2">
      <c r="A30" s="233"/>
      <c r="B30" s="236"/>
      <c r="C30" s="179"/>
      <c r="D30" s="190"/>
      <c r="E30" s="335" t="s">
        <v>81</v>
      </c>
      <c r="F30" s="191"/>
      <c r="G30" s="191">
        <f>IF($F$16=1,0,(VLOOKUP($I$18,Tablas!$A$155:$G$221,3,TRUE)))</f>
        <v>6944.5</v>
      </c>
      <c r="H30" s="191">
        <f>IF($F$16=1,0,(VLOOKUP($I$18,Tablas!$A$155:$G$221,4,TRUE)))</f>
        <v>6303.5999999999995</v>
      </c>
      <c r="I30" s="191">
        <f>IF($F$16=1,0,(VLOOKUP($I$18,Tablas!$A$155:$G$221,5,TRUE)))</f>
        <v>4434.45</v>
      </c>
      <c r="J30" s="191">
        <f>IF($F$16=1,0,(VLOOKUP($I$18,Tablas!$A$155:$G$221,6,TRUE)))</f>
        <v>3162.85</v>
      </c>
      <c r="K30" s="336">
        <f>IF($F$16=1,0,(VLOOKUP($I$18,Tablas!$A$155:$G$221,7,TRUE)))</f>
        <v>2481.15</v>
      </c>
      <c r="L30" s="191"/>
    </row>
    <row r="31" spans="1:13" s="189" customFormat="1" ht="24" customHeight="1" x14ac:dyDescent="0.2">
      <c r="A31" s="233"/>
      <c r="B31" s="236"/>
      <c r="C31" s="179"/>
      <c r="D31" s="190"/>
      <c r="E31" s="335" t="s">
        <v>95</v>
      </c>
      <c r="F31" s="192"/>
      <c r="G31" s="192">
        <f>IF($F$18=0,0,(VLOOKUP($F$18,Tablas!$A$222:$G$224,3,TRUE)))</f>
        <v>5307.4</v>
      </c>
      <c r="H31" s="192">
        <f>IF($F$18=0,0,(VLOOKUP($F$18,Tablas!$A$222:$G$224,4,TRUE)))</f>
        <v>4818.6499999999996</v>
      </c>
      <c r="I31" s="192">
        <f>IF($F$18=0,0,(VLOOKUP($F$18,Tablas!$A$222:$G$224,5,TRUE)))</f>
        <v>3547.9</v>
      </c>
      <c r="J31" s="192">
        <f>IF($F$18=0,0,(VLOOKUP($F$18,Tablas!$A$222:$G$224,6,TRUE)))</f>
        <v>2529.6</v>
      </c>
      <c r="K31" s="355">
        <f>IF($F$18=0,0,(VLOOKUP($F$18,Tablas!$A$222:$G$224,7,TRUE)))</f>
        <v>1984.75</v>
      </c>
      <c r="L31" s="191"/>
    </row>
    <row r="32" spans="1:13" s="189" customFormat="1" ht="24" customHeight="1" x14ac:dyDescent="0.2">
      <c r="A32" s="233"/>
      <c r="B32" s="236"/>
      <c r="C32" s="190"/>
      <c r="D32" s="179"/>
      <c r="E32" s="338" t="s">
        <v>82</v>
      </c>
      <c r="F32" s="194"/>
      <c r="G32" s="194">
        <f>SUM(G29:G31)</f>
        <v>20106.949999999997</v>
      </c>
      <c r="H32" s="194">
        <f t="shared" ref="H32:I32" si="0">SUM(H29:H31)</f>
        <v>18256.5</v>
      </c>
      <c r="I32" s="194">
        <f t="shared" si="0"/>
        <v>12988.199999999999</v>
      </c>
      <c r="J32" s="194">
        <f t="shared" ref="J32:K32" si="1">SUM(J29:J31)</f>
        <v>9282.2000000000007</v>
      </c>
      <c r="K32" s="339">
        <f t="shared" si="1"/>
        <v>7298.3</v>
      </c>
      <c r="L32" s="191"/>
      <c r="M32" s="193"/>
    </row>
    <row r="33" spans="1:13" s="189" customFormat="1" ht="16" hidden="1" customHeight="1" x14ac:dyDescent="0.2">
      <c r="A33" s="233"/>
      <c r="B33" s="236"/>
      <c r="C33" s="190"/>
      <c r="D33" s="190"/>
      <c r="E33" s="335" t="s">
        <v>83</v>
      </c>
      <c r="F33" s="191"/>
      <c r="G33" s="191">
        <v>0</v>
      </c>
      <c r="H33" s="191">
        <v>0</v>
      </c>
      <c r="I33" s="191">
        <v>0</v>
      </c>
      <c r="J33" s="191">
        <v>0</v>
      </c>
      <c r="K33" s="336">
        <v>0</v>
      </c>
      <c r="L33" s="194"/>
    </row>
    <row r="34" spans="1:13" s="193" customFormat="1" ht="49" customHeight="1" x14ac:dyDescent="0.2">
      <c r="A34" s="233"/>
      <c r="B34" s="236"/>
      <c r="C34" s="179"/>
      <c r="D34" s="195"/>
      <c r="E34" s="431" t="s">
        <v>170</v>
      </c>
      <c r="F34" s="432"/>
      <c r="G34" s="191">
        <f>(G32)*4%</f>
        <v>804.27799999999991</v>
      </c>
      <c r="H34" s="191">
        <f>(H32)*4%</f>
        <v>730.26</v>
      </c>
      <c r="I34" s="191">
        <f>(I32)*4%</f>
        <v>519.52800000000002</v>
      </c>
      <c r="J34" s="191">
        <f>(J32)*4%</f>
        <v>371.28800000000001</v>
      </c>
      <c r="K34" s="336">
        <f>(K32)*4%</f>
        <v>291.93200000000002</v>
      </c>
      <c r="L34" s="191"/>
      <c r="M34" s="189"/>
    </row>
    <row r="35" spans="1:13" s="189" customFormat="1" ht="24" customHeight="1" x14ac:dyDescent="0.15">
      <c r="A35" s="217"/>
      <c r="B35" s="266"/>
      <c r="C35" s="190"/>
      <c r="D35" s="195"/>
      <c r="E35" s="356" t="s">
        <v>86</v>
      </c>
      <c r="F35" s="357"/>
      <c r="G35" s="357">
        <f>SUM(G32:G34)</f>
        <v>20911.227999999996</v>
      </c>
      <c r="H35" s="357">
        <f>SUM(H32:H34)</f>
        <v>18986.759999999998</v>
      </c>
      <c r="I35" s="357">
        <f>SUM(I32:I34)</f>
        <v>13507.727999999999</v>
      </c>
      <c r="J35" s="357">
        <f>SUM(J32:J34)</f>
        <v>9653.4880000000012</v>
      </c>
      <c r="K35" s="358">
        <f>SUM(K32:K34)</f>
        <v>7590.232</v>
      </c>
      <c r="L35" s="191"/>
    </row>
    <row r="36" spans="1:13" s="189" customFormat="1" ht="27" customHeight="1" x14ac:dyDescent="0.15">
      <c r="A36" s="233"/>
      <c r="B36" s="267"/>
      <c r="C36" s="195"/>
      <c r="D36" s="195"/>
      <c r="E36" s="196"/>
      <c r="F36" s="196"/>
      <c r="G36" s="197"/>
      <c r="H36" s="197"/>
      <c r="I36" s="197"/>
      <c r="J36" s="194"/>
      <c r="K36" s="194"/>
      <c r="L36" s="194"/>
    </row>
    <row r="37" spans="1:13" s="189" customFormat="1" ht="27.75" customHeight="1" x14ac:dyDescent="0.2">
      <c r="A37" s="217"/>
      <c r="B37" s="236"/>
      <c r="C37" s="195"/>
      <c r="D37" s="195"/>
      <c r="E37" s="406" t="s">
        <v>158</v>
      </c>
      <c r="F37" s="406"/>
      <c r="G37" s="406"/>
      <c r="H37" s="406"/>
      <c r="I37" s="406"/>
      <c r="J37" s="406"/>
      <c r="K37" s="406"/>
      <c r="L37" s="194"/>
      <c r="M37" s="193"/>
    </row>
    <row r="38" spans="1:13" s="189" customFormat="1" ht="24" customHeight="1" x14ac:dyDescent="0.15">
      <c r="A38" s="237"/>
      <c r="B38" s="232"/>
      <c r="C38" s="195"/>
      <c r="D38" s="182"/>
      <c r="E38" s="332" t="s">
        <v>80</v>
      </c>
      <c r="F38" s="344"/>
      <c r="G38" s="344">
        <f>VLOOKUP($I$16,Tablas!$A$530:$G$596,3,TRUE)+75</f>
        <v>4198.4265000000005</v>
      </c>
      <c r="H38" s="344">
        <f>VLOOKUP($I$16,Tablas!$A$530:$G$596,4,TRUE)+75</f>
        <v>3816.4025000000001</v>
      </c>
      <c r="I38" s="344">
        <f>VLOOKUP($I$16,Tablas!$A$530:$G$596,5,TRUE)+75</f>
        <v>2688.3505</v>
      </c>
      <c r="J38" s="344">
        <f>VLOOKUP($I$16,Tablas!$A$530:$G$596,6,TRUE)+75</f>
        <v>1937.8175000000001</v>
      </c>
      <c r="K38" s="345">
        <f>VLOOKUP($I$16,Tablas!$A$530:$G$596,7,TRUE)+75</f>
        <v>1536.422</v>
      </c>
      <c r="L38" s="197"/>
    </row>
    <row r="39" spans="1:13" s="193" customFormat="1" ht="35.25" customHeight="1" x14ac:dyDescent="0.2">
      <c r="A39" s="217"/>
      <c r="B39" s="234"/>
      <c r="C39" s="195"/>
      <c r="D39" s="182"/>
      <c r="E39" s="335" t="s">
        <v>81</v>
      </c>
      <c r="F39" s="191"/>
      <c r="G39" s="191">
        <f>IF($F$16=1,0,(VLOOKUP($I$18,Tablas!$A$530:$G$596,3,TRUE)))</f>
        <v>3680.585</v>
      </c>
      <c r="H39" s="191">
        <f>IF($F$16=1,0,(VLOOKUP($I$18,Tablas!$A$530:$G$596,4,TRUE)))</f>
        <v>3340.9079999999999</v>
      </c>
      <c r="I39" s="191">
        <f>IF($F$16=1,0,(VLOOKUP($I$18,Tablas!$A$530:$G$596,5,TRUE)))</f>
        <v>2350.2584999999999</v>
      </c>
      <c r="J39" s="191">
        <f>IF($F$16=1,0,(VLOOKUP($I$18,Tablas!$A$530:$G$596,6,TRUE)))</f>
        <v>1676.3105</v>
      </c>
      <c r="K39" s="336">
        <f>IF($F$16=1,0,(VLOOKUP($I$18,Tablas!$A$530:$G$596,7,TRUE)))</f>
        <v>1315.0095000000001</v>
      </c>
      <c r="L39" s="178"/>
      <c r="M39" s="189"/>
    </row>
    <row r="40" spans="1:13" s="189" customFormat="1" ht="31.5" customHeight="1" x14ac:dyDescent="0.15">
      <c r="A40" s="217"/>
      <c r="B40" s="229"/>
      <c r="C40" s="182"/>
      <c r="D40" s="179"/>
      <c r="E40" s="335" t="s">
        <v>95</v>
      </c>
      <c r="F40" s="191"/>
      <c r="G40" s="191">
        <f>IF($F$18=0,0,(VLOOKUP($F$18,Tablas!$A$597:$G$599,3,TRUE)))</f>
        <v>2812.922</v>
      </c>
      <c r="H40" s="191">
        <f>IF($F$18=0,0,(VLOOKUP($F$18,Tablas!$A$597:$G$599,4,TRUE)))</f>
        <v>2553.8845000000001</v>
      </c>
      <c r="I40" s="191">
        <f>IF($F$18=0,0,(VLOOKUP($F$18,Tablas!$A$597:$G$599,5,TRUE)))</f>
        <v>1880.3870000000002</v>
      </c>
      <c r="J40" s="191">
        <f>IF($F$18=0,0,(VLOOKUP($F$18,Tablas!$A$597:$G$599,6,TRUE)))</f>
        <v>1340.6880000000001</v>
      </c>
      <c r="K40" s="336">
        <f>IF($F$18=0,0,(VLOOKUP($F$18,Tablas!$A$597:$G$599,7,TRUE)))</f>
        <v>1051.9175</v>
      </c>
      <c r="L40" s="191"/>
    </row>
    <row r="41" spans="1:13" s="189" customFormat="1" ht="24" customHeight="1" x14ac:dyDescent="0.15">
      <c r="A41" s="217"/>
      <c r="B41" s="229"/>
      <c r="C41" s="182"/>
      <c r="D41" s="179"/>
      <c r="E41" s="338" t="s">
        <v>82</v>
      </c>
      <c r="F41" s="194"/>
      <c r="G41" s="194">
        <f>SUM(G38:G40)</f>
        <v>10691.933500000001</v>
      </c>
      <c r="H41" s="194">
        <f>SUM(H38:H40)</f>
        <v>9711.1949999999997</v>
      </c>
      <c r="I41" s="194">
        <f>SUM(I38:I40)</f>
        <v>6918.996000000001</v>
      </c>
      <c r="J41" s="194">
        <f>SUM(J38:J40)</f>
        <v>4954.8160000000007</v>
      </c>
      <c r="K41" s="339">
        <f>SUM(K38:K40)</f>
        <v>3903.3490000000002</v>
      </c>
      <c r="L41" s="191"/>
    </row>
    <row r="42" spans="1:13" s="189" customFormat="1" ht="16" hidden="1" customHeight="1" x14ac:dyDescent="0.15">
      <c r="A42" s="217"/>
      <c r="B42" s="229"/>
      <c r="C42" s="179"/>
      <c r="D42" s="179"/>
      <c r="E42" s="335" t="s">
        <v>83</v>
      </c>
      <c r="F42" s="191"/>
      <c r="G42" s="191">
        <v>0</v>
      </c>
      <c r="H42" s="191">
        <v>0</v>
      </c>
      <c r="I42" s="191">
        <v>0</v>
      </c>
      <c r="J42" s="191">
        <v>0</v>
      </c>
      <c r="K42" s="336">
        <v>0</v>
      </c>
      <c r="L42" s="191"/>
      <c r="M42" s="193"/>
    </row>
    <row r="43" spans="1:13" s="189" customFormat="1" ht="49" customHeight="1" x14ac:dyDescent="0.2">
      <c r="A43" s="217"/>
      <c r="B43" s="236"/>
      <c r="C43" s="179"/>
      <c r="D43" s="179"/>
      <c r="E43" s="431" t="s">
        <v>170</v>
      </c>
      <c r="F43" s="432"/>
      <c r="G43" s="191">
        <f>(G41)*4%</f>
        <v>427.67734000000007</v>
      </c>
      <c r="H43" s="191">
        <f>(H41)*4%</f>
        <v>388.44779999999997</v>
      </c>
      <c r="I43" s="191">
        <f>(I41)*4%</f>
        <v>276.75984000000005</v>
      </c>
      <c r="J43" s="191">
        <f>(J41)*4%</f>
        <v>198.19264000000004</v>
      </c>
      <c r="K43" s="336">
        <f>(K41)*4%</f>
        <v>156.13396</v>
      </c>
      <c r="L43" s="194"/>
    </row>
    <row r="44" spans="1:13" s="193" customFormat="1" ht="24" customHeight="1" x14ac:dyDescent="0.15">
      <c r="A44" s="237"/>
      <c r="B44" s="232"/>
      <c r="C44" s="179"/>
      <c r="D44" s="182"/>
      <c r="E44" s="359" t="s">
        <v>93</v>
      </c>
      <c r="F44" s="315"/>
      <c r="G44" s="315">
        <f>SUM(G41:G43)</f>
        <v>11119.610840000001</v>
      </c>
      <c r="H44" s="315">
        <f>SUM(H41:H43)</f>
        <v>10099.6428</v>
      </c>
      <c r="I44" s="315">
        <f>SUM(I41:I43)</f>
        <v>7195.7558400000007</v>
      </c>
      <c r="J44" s="315">
        <f>SUM(J41:J43)</f>
        <v>5153.0086400000009</v>
      </c>
      <c r="K44" s="360">
        <f>SUM(K41:K43)</f>
        <v>4059.4829600000003</v>
      </c>
      <c r="L44" s="191"/>
    </row>
    <row r="45" spans="1:13" s="189" customFormat="1" ht="24" customHeight="1" x14ac:dyDescent="0.15">
      <c r="A45" s="430"/>
      <c r="B45" s="439"/>
      <c r="C45" s="179"/>
      <c r="D45" s="182"/>
      <c r="E45" s="361" t="s">
        <v>94</v>
      </c>
      <c r="F45" s="316"/>
      <c r="G45" s="316">
        <f>G41+G43-78</f>
        <v>11041.610840000001</v>
      </c>
      <c r="H45" s="316">
        <f>H41+H43-78</f>
        <v>10021.6428</v>
      </c>
      <c r="I45" s="316">
        <f>I41+I43-78</f>
        <v>7117.7558400000007</v>
      </c>
      <c r="J45" s="316">
        <f>J41+J43-78</f>
        <v>5075.0086400000009</v>
      </c>
      <c r="K45" s="362">
        <f>K41+K43-78</f>
        <v>3981.4829600000003</v>
      </c>
      <c r="L45" s="191"/>
    </row>
    <row r="46" spans="1:13" s="189" customFormat="1" ht="20.25" customHeight="1" x14ac:dyDescent="0.15">
      <c r="A46" s="430"/>
      <c r="B46" s="440"/>
      <c r="C46" s="182"/>
      <c r="E46" s="356" t="s">
        <v>86</v>
      </c>
      <c r="F46" s="357"/>
      <c r="G46" s="357">
        <f>G44+G45</f>
        <v>22161.221680000002</v>
      </c>
      <c r="H46" s="357">
        <f t="shared" ref="H46:I46" si="2">H44+H45</f>
        <v>20121.285599999999</v>
      </c>
      <c r="I46" s="357">
        <f t="shared" si="2"/>
        <v>14313.511680000001</v>
      </c>
      <c r="J46" s="357">
        <f t="shared" ref="J46:K46" si="3">J44+J45</f>
        <v>10228.017280000002</v>
      </c>
      <c r="K46" s="358">
        <f t="shared" si="3"/>
        <v>8040.9659200000006</v>
      </c>
      <c r="L46" s="194"/>
    </row>
    <row r="47" spans="1:13" s="189" customFormat="1" ht="30" customHeight="1" x14ac:dyDescent="0.2">
      <c r="A47" s="217"/>
      <c r="B47" s="266"/>
      <c r="C47" s="182"/>
      <c r="D47" s="176"/>
      <c r="E47" s="180"/>
      <c r="F47" s="180"/>
      <c r="G47" s="180"/>
      <c r="H47" s="180"/>
      <c r="I47" s="180"/>
      <c r="J47" s="198"/>
      <c r="K47" s="198"/>
      <c r="L47" s="198"/>
      <c r="M47" s="193"/>
    </row>
    <row r="48" spans="1:13" s="189" customFormat="1" ht="24" customHeight="1" x14ac:dyDescent="0.2">
      <c r="A48" s="217"/>
      <c r="B48" s="266"/>
      <c r="C48" s="179"/>
      <c r="D48" s="176"/>
      <c r="E48" s="406" t="s">
        <v>159</v>
      </c>
      <c r="F48" s="406"/>
      <c r="G48" s="406"/>
      <c r="H48" s="406"/>
      <c r="I48" s="406"/>
      <c r="J48" s="406"/>
      <c r="K48" s="406"/>
    </row>
    <row r="49" spans="1:13" s="189" customFormat="1" ht="17.25" customHeight="1" x14ac:dyDescent="0.2">
      <c r="A49" s="217"/>
      <c r="B49" s="234"/>
      <c r="C49" s="176"/>
      <c r="D49" s="176"/>
      <c r="E49" s="332" t="s">
        <v>80</v>
      </c>
      <c r="F49" s="344"/>
      <c r="G49" s="344">
        <f>VLOOKUP($I$16,Tablas!$A$755:$G$821,3,TRUE)+75</f>
        <v>2214.5137500000001</v>
      </c>
      <c r="H49" s="344">
        <f>VLOOKUP($I$16,Tablas!$A$755:$G$821,4,TRUE)+75</f>
        <v>2016.29375</v>
      </c>
      <c r="I49" s="344">
        <f>VLOOKUP($I$16,Tablas!$A$755:$G$821,5,TRUE)+75</f>
        <v>1430.9837499999999</v>
      </c>
      <c r="J49" s="344">
        <f>VLOOKUP($I$16,Tablas!$A$755:$G$821,6,TRUE)+75</f>
        <v>1041.5562500000001</v>
      </c>
      <c r="K49" s="345">
        <f>VLOOKUP($I$16,Tablas!$A$755:$G$821,7,TRUE)+75</f>
        <v>833.28500000000008</v>
      </c>
      <c r="L49" s="178"/>
    </row>
    <row r="50" spans="1:13" s="189" customFormat="1" ht="24" customHeight="1" x14ac:dyDescent="0.2">
      <c r="A50" s="217"/>
      <c r="B50" s="234"/>
      <c r="C50" s="176"/>
      <c r="D50" s="176"/>
      <c r="E50" s="335" t="s">
        <v>81</v>
      </c>
      <c r="F50" s="191"/>
      <c r="G50" s="191">
        <f>IF($F$16=1,0,(VLOOKUP($I$18,Tablas!$A$755:$G$821,3,TRUE)))</f>
        <v>1909.7375000000002</v>
      </c>
      <c r="H50" s="191">
        <f>IF($F$16=1,0,(VLOOKUP($I$18,Tablas!$A$755:$G$821,4,TRUE)))</f>
        <v>1733.49</v>
      </c>
      <c r="I50" s="191">
        <f>IF($F$16=1,0,(VLOOKUP($I$18,Tablas!$A$755:$G$821,5,TRUE)))</f>
        <v>1219.4737500000001</v>
      </c>
      <c r="J50" s="191">
        <f>IF($F$16=1,0,(VLOOKUP($I$18,Tablas!$A$755:$G$821,6,TRUE)))</f>
        <v>869.78375000000005</v>
      </c>
      <c r="K50" s="336">
        <f>IF($F$16=1,0,(VLOOKUP($I$18,Tablas!$A$755:$G$821,7,TRUE)))</f>
        <v>682.31625000000008</v>
      </c>
      <c r="L50" s="191"/>
    </row>
    <row r="51" spans="1:13" s="193" customFormat="1" ht="36.75" customHeight="1" x14ac:dyDescent="0.2">
      <c r="A51" s="217"/>
      <c r="B51" s="234"/>
      <c r="C51" s="176"/>
      <c r="D51" s="176"/>
      <c r="E51" s="335" t="s">
        <v>95</v>
      </c>
      <c r="F51" s="191"/>
      <c r="G51" s="191">
        <f>IF($F$18=0,0,(VLOOKUP($F$18,Tablas!$A$822:$G$824,3,TRUE)))</f>
        <v>1459.5350000000001</v>
      </c>
      <c r="H51" s="191">
        <f>IF($F$18=0,0,(VLOOKUP($F$18,Tablas!$A$822:$G$824,4,TRUE)))</f>
        <v>1325.1287500000001</v>
      </c>
      <c r="I51" s="191">
        <f>IF($F$18=0,0,(VLOOKUP($F$18,Tablas!$A$822:$G$824,5,TRUE)))</f>
        <v>975.67250000000013</v>
      </c>
      <c r="J51" s="191">
        <f>IF($F$18=0,0,(VLOOKUP($F$18,Tablas!$A$822:$G$824,6,TRUE)))</f>
        <v>695.64</v>
      </c>
      <c r="K51" s="336">
        <f>IF($F$18=0,0,(VLOOKUP($F$18,Tablas!$A$822:$G$824,7,TRUE)))</f>
        <v>545.80625000000009</v>
      </c>
      <c r="L51" s="191"/>
      <c r="M51" s="189"/>
    </row>
    <row r="52" spans="1:13" s="189" customFormat="1" ht="24" customHeight="1" x14ac:dyDescent="0.2">
      <c r="A52" s="217"/>
      <c r="B52" s="234"/>
      <c r="C52" s="176"/>
      <c r="D52" s="176"/>
      <c r="E52" s="421" t="s">
        <v>82</v>
      </c>
      <c r="F52" s="422"/>
      <c r="G52" s="194">
        <f>SUM(G49:G51)</f>
        <v>5583.7862500000001</v>
      </c>
      <c r="H52" s="194">
        <f>SUM(H49:H51)</f>
        <v>5074.9125000000004</v>
      </c>
      <c r="I52" s="194">
        <f>SUM(I49:I51)</f>
        <v>3626.13</v>
      </c>
      <c r="J52" s="194">
        <f>SUM(J49:J51)</f>
        <v>2606.98</v>
      </c>
      <c r="K52" s="339">
        <f>SUM(K49:K51)</f>
        <v>2061.4075000000003</v>
      </c>
      <c r="L52" s="191"/>
      <c r="M52" s="193"/>
    </row>
    <row r="53" spans="1:13" s="189" customFormat="1" ht="16" hidden="1" customHeight="1" x14ac:dyDescent="0.2">
      <c r="A53" s="217"/>
      <c r="B53" s="234"/>
      <c r="C53" s="176"/>
      <c r="D53" s="176"/>
      <c r="E53" s="418" t="s">
        <v>83</v>
      </c>
      <c r="F53" s="419"/>
      <c r="G53" s="191">
        <v>0</v>
      </c>
      <c r="H53" s="191">
        <v>0</v>
      </c>
      <c r="I53" s="191">
        <v>0</v>
      </c>
      <c r="J53" s="191">
        <v>0</v>
      </c>
      <c r="K53" s="336">
        <v>0</v>
      </c>
      <c r="L53" s="194"/>
    </row>
    <row r="54" spans="1:13" s="189" customFormat="1" ht="53" customHeight="1" x14ac:dyDescent="0.2">
      <c r="A54" s="217"/>
      <c r="B54" s="234"/>
      <c r="C54" s="176"/>
      <c r="D54" s="176"/>
      <c r="E54" s="431" t="s">
        <v>174</v>
      </c>
      <c r="F54" s="432"/>
      <c r="G54" s="191">
        <f>(G52)*4%</f>
        <v>223.35145</v>
      </c>
      <c r="H54" s="191">
        <f>(H52)*4%</f>
        <v>202.99650000000003</v>
      </c>
      <c r="I54" s="191">
        <f>(I52)*4%</f>
        <v>145.04519999999999</v>
      </c>
      <c r="J54" s="191">
        <f>(J52)*4%</f>
        <v>104.2792</v>
      </c>
      <c r="K54" s="336">
        <f>(K52)*4%</f>
        <v>82.456300000000013</v>
      </c>
      <c r="L54" s="191"/>
    </row>
    <row r="55" spans="1:13" s="189" customFormat="1" ht="24" customHeight="1" x14ac:dyDescent="0.2">
      <c r="A55" s="217"/>
      <c r="B55" s="266"/>
      <c r="C55" s="176"/>
      <c r="D55" s="176"/>
      <c r="E55" s="359" t="s">
        <v>93</v>
      </c>
      <c r="F55" s="315"/>
      <c r="G55" s="315">
        <f>SUM(G52:G54)</f>
        <v>5807.1377000000002</v>
      </c>
      <c r="H55" s="315">
        <f>SUM(H52:H54)</f>
        <v>5277.9090000000006</v>
      </c>
      <c r="I55" s="315">
        <f>SUM(I52:I54)</f>
        <v>3771.1752000000001</v>
      </c>
      <c r="J55" s="315">
        <f>SUM(J52:J54)</f>
        <v>2711.2592</v>
      </c>
      <c r="K55" s="360">
        <f>SUM(K52:K54)</f>
        <v>2143.8638000000001</v>
      </c>
      <c r="L55" s="191"/>
    </row>
    <row r="56" spans="1:13" s="193" customFormat="1" ht="31.5" customHeight="1" x14ac:dyDescent="0.2">
      <c r="A56" s="217"/>
      <c r="B56" s="234"/>
      <c r="C56" s="176"/>
      <c r="D56" s="176"/>
      <c r="E56" s="361" t="s">
        <v>156</v>
      </c>
      <c r="F56" s="316"/>
      <c r="G56" s="316">
        <f>G52+G54-78</f>
        <v>5729.1377000000002</v>
      </c>
      <c r="H56" s="316">
        <f>H52+H54-78</f>
        <v>5199.9090000000006</v>
      </c>
      <c r="I56" s="316">
        <f>I52+I54-78</f>
        <v>3693.1752000000001</v>
      </c>
      <c r="J56" s="316">
        <f>J52+J54-78</f>
        <v>2633.2592</v>
      </c>
      <c r="K56" s="362">
        <f>K52+K54-78</f>
        <v>2065.8638000000001</v>
      </c>
      <c r="L56" s="194"/>
      <c r="M56" s="189"/>
    </row>
    <row r="57" spans="1:13" ht="24" customHeight="1" x14ac:dyDescent="0.2">
      <c r="A57" s="217"/>
      <c r="B57" s="266"/>
      <c r="C57" s="176"/>
      <c r="E57" s="356" t="s">
        <v>86</v>
      </c>
      <c r="F57" s="357"/>
      <c r="G57" s="357">
        <f>G55+(G56*3)</f>
        <v>22994.550800000001</v>
      </c>
      <c r="H57" s="357">
        <f t="shared" ref="H57:I57" si="4">H55+(H56*3)</f>
        <v>20877.636000000002</v>
      </c>
      <c r="I57" s="357">
        <f t="shared" si="4"/>
        <v>14850.700800000001</v>
      </c>
      <c r="J57" s="357">
        <f t="shared" ref="J57:K57" si="5">J55+(J56*3)</f>
        <v>10611.0368</v>
      </c>
      <c r="K57" s="358">
        <f t="shared" si="5"/>
        <v>8341.4552000000003</v>
      </c>
      <c r="L57" s="194"/>
      <c r="M57" s="189"/>
    </row>
    <row r="58" spans="1:13" ht="20" customHeight="1" x14ac:dyDescent="0.2">
      <c r="A58" s="217"/>
      <c r="B58" s="266"/>
      <c r="C58" s="176"/>
      <c r="E58" s="180"/>
      <c r="F58" s="180"/>
      <c r="G58" s="180"/>
      <c r="H58" s="180"/>
      <c r="I58" s="180"/>
      <c r="J58" s="199"/>
      <c r="K58" s="199"/>
      <c r="L58" s="199"/>
      <c r="M58" s="193"/>
    </row>
    <row r="59" spans="1:13" ht="21.75" customHeight="1" x14ac:dyDescent="0.2">
      <c r="A59" s="217"/>
      <c r="B59" s="234"/>
      <c r="C59" s="176"/>
      <c r="E59" s="437" t="s">
        <v>177</v>
      </c>
      <c r="F59" s="437"/>
      <c r="G59" s="437"/>
      <c r="H59" s="437"/>
      <c r="I59" s="437"/>
      <c r="J59" s="437"/>
      <c r="K59" s="437"/>
      <c r="L59" s="178"/>
      <c r="M59" s="189"/>
    </row>
    <row r="60" spans="1:13" ht="34.5" customHeight="1" x14ac:dyDescent="0.2">
      <c r="A60" s="217"/>
      <c r="B60" s="236"/>
      <c r="C60" s="176"/>
      <c r="E60" s="441" t="s">
        <v>96</v>
      </c>
      <c r="F60" s="441"/>
      <c r="G60" s="441"/>
      <c r="H60" s="441"/>
      <c r="I60" s="441"/>
      <c r="J60" s="441"/>
      <c r="K60" s="441"/>
      <c r="L60" s="191"/>
      <c r="M60" s="189"/>
    </row>
    <row r="61" spans="1:13" ht="21.75" customHeight="1" x14ac:dyDescent="0.2">
      <c r="A61" s="237"/>
      <c r="B61" s="238"/>
      <c r="C61" s="176"/>
      <c r="E61" s="441"/>
      <c r="F61" s="441"/>
      <c r="G61" s="441"/>
      <c r="H61" s="441"/>
      <c r="I61" s="441"/>
      <c r="J61" s="441"/>
      <c r="K61" s="441"/>
      <c r="L61" s="191"/>
      <c r="M61" s="189"/>
    </row>
    <row r="62" spans="1:13" ht="33.75" customHeight="1" x14ac:dyDescent="0.2">
      <c r="A62" s="217"/>
      <c r="B62" s="270"/>
      <c r="C62" s="176"/>
      <c r="E62" s="180"/>
      <c r="F62" s="180"/>
      <c r="G62" s="180"/>
      <c r="H62" s="180"/>
      <c r="I62" s="180"/>
      <c r="J62" s="191"/>
      <c r="K62" s="191"/>
      <c r="L62" s="191"/>
      <c r="M62" s="189"/>
    </row>
    <row r="63" spans="1:13" ht="24" customHeight="1" x14ac:dyDescent="0.2">
      <c r="A63" s="217"/>
      <c r="B63" s="234"/>
      <c r="C63" s="176"/>
      <c r="E63" s="200"/>
      <c r="F63" s="200"/>
      <c r="G63" s="200"/>
      <c r="H63" s="200"/>
      <c r="I63" s="200"/>
      <c r="J63" s="191"/>
      <c r="K63" s="191"/>
      <c r="L63" s="191"/>
      <c r="M63" s="189"/>
    </row>
    <row r="64" spans="1:13" ht="24" customHeight="1" x14ac:dyDescent="0.2">
      <c r="A64" s="217"/>
      <c r="B64" s="269"/>
      <c r="C64" s="176"/>
      <c r="E64" s="423"/>
      <c r="F64" s="423"/>
      <c r="G64" s="201"/>
      <c r="H64" s="201"/>
      <c r="I64" s="201"/>
      <c r="J64" s="191"/>
      <c r="K64" s="191"/>
      <c r="L64" s="191"/>
      <c r="M64" s="189"/>
    </row>
    <row r="65" spans="1:3" ht="26.25" customHeight="1" x14ac:dyDescent="0.2">
      <c r="A65" s="217"/>
      <c r="B65" s="236"/>
    </row>
    <row r="66" spans="1:3" ht="49" customHeight="1" x14ac:dyDescent="0.2">
      <c r="C66" s="176"/>
    </row>
    <row r="67" spans="1:3" ht="25.5" customHeight="1" x14ac:dyDescent="0.2">
      <c r="A67" s="217"/>
      <c r="B67" s="234"/>
    </row>
    <row r="68" spans="1:3" ht="31.5" customHeight="1" x14ac:dyDescent="0.2">
      <c r="A68" s="237"/>
      <c r="B68" s="238"/>
    </row>
    <row r="69" spans="1:3" ht="25.5" customHeight="1" x14ac:dyDescent="0.2">
      <c r="A69" s="217"/>
      <c r="B69" s="227"/>
    </row>
    <row r="70" spans="1:3" ht="25.5" customHeight="1" x14ac:dyDescent="0.2">
      <c r="A70" s="217"/>
      <c r="B70" s="266"/>
    </row>
    <row r="71" spans="1:3" ht="25.5" customHeight="1" x14ac:dyDescent="0.2">
      <c r="A71" s="217"/>
      <c r="B71" s="266"/>
    </row>
    <row r="72" spans="1:3" ht="25.5" customHeight="1" x14ac:dyDescent="0.2">
      <c r="A72" s="217"/>
      <c r="B72" s="266"/>
    </row>
    <row r="73" spans="1:3" x14ac:dyDescent="0.2">
      <c r="A73" s="217"/>
      <c r="B73" s="235"/>
    </row>
    <row r="75" spans="1:3" x14ac:dyDescent="0.2">
      <c r="A75" s="217"/>
      <c r="B75" s="266"/>
    </row>
    <row r="86" spans="1:3" ht="36" customHeight="1" x14ac:dyDescent="0.2">
      <c r="A86" s="414"/>
      <c r="B86" s="414"/>
      <c r="C86" s="414"/>
    </row>
  </sheetData>
  <sheetProtection algorithmName="SHA-512" hashValue="LLPZ51SNT2xOXmGL8LADNcHA2rJ2PYtAz3GQ9SAVN6W8fki7ITkJ1R43JXC3jLYXR4clVSjEx709Hrxo24phWg==" saltValue="nyr3Of5FEY7bIgUeJqBSPg==" spinCount="100000" sheet="1" objects="1" scenarios="1"/>
  <mergeCells count="20">
    <mergeCell ref="A15:B15"/>
    <mergeCell ref="A86:C86"/>
    <mergeCell ref="E54:F54"/>
    <mergeCell ref="A14:B14"/>
    <mergeCell ref="E34:F34"/>
    <mergeCell ref="E43:F43"/>
    <mergeCell ref="B45:B46"/>
    <mergeCell ref="A45:A46"/>
    <mergeCell ref="E52:F52"/>
    <mergeCell ref="E53:F53"/>
    <mergeCell ref="E64:F64"/>
    <mergeCell ref="E60:K61"/>
    <mergeCell ref="E28:K28"/>
    <mergeCell ref="E37:K37"/>
    <mergeCell ref="E48:K48"/>
    <mergeCell ref="E59:K59"/>
    <mergeCell ref="D14:E14"/>
    <mergeCell ref="D16:E16"/>
    <mergeCell ref="D18:E18"/>
    <mergeCell ref="F14:I14"/>
  </mergeCells>
  <conditionalFormatting sqref="F16">
    <cfRule type="cellIs" dxfId="25" priority="4" stopIfTrue="1" operator="greaterThan">
      <formula>2</formula>
    </cfRule>
    <cfRule type="cellIs" dxfId="24" priority="5" stopIfTrue="1" operator="lessThan">
      <formula>1</formula>
    </cfRule>
  </conditionalFormatting>
  <conditionalFormatting sqref="I18 I16">
    <cfRule type="cellIs" dxfId="23" priority="3" stopIfTrue="1" operator="lessThan">
      <formula>18</formula>
    </cfRule>
  </conditionalFormatting>
  <conditionalFormatting sqref="F22">
    <cfRule type="cellIs" dxfId="22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4" fitToHeight="2" orientation="portrait" horizontalDpi="300" verticalDpi="300"/>
  <headerFooter alignWithMargins="0"/>
  <rowBreaks count="1" manualBreakCount="1">
    <brk id="60" max="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M101"/>
  <sheetViews>
    <sheetView showGridLines="0" topLeftCell="A45" zoomScaleNormal="100" workbookViewId="0">
      <selection activeCell="B8" sqref="B8"/>
    </sheetView>
  </sheetViews>
  <sheetFormatPr baseColWidth="10" defaultColWidth="8.83203125" defaultRowHeight="16" x14ac:dyDescent="0.2"/>
  <cols>
    <col min="1" max="1" width="70.6640625" style="176" customWidth="1"/>
    <col min="2" max="2" width="55.5" style="176" customWidth="1"/>
    <col min="3" max="3" width="4.6640625" style="203" customWidth="1"/>
    <col min="4" max="4" width="16.6640625" style="176" customWidth="1"/>
    <col min="5" max="5" width="17.6640625" style="176" customWidth="1"/>
    <col min="6" max="6" width="35.83203125" style="176" customWidth="1"/>
    <col min="7" max="7" width="23" style="176" customWidth="1"/>
    <col min="8" max="8" width="21.83203125" style="176" customWidth="1"/>
    <col min="9" max="9" width="29.33203125" style="176" customWidth="1"/>
    <col min="10" max="10" width="23" style="176" customWidth="1"/>
    <col min="11" max="11" width="20.6640625" style="176" customWidth="1"/>
    <col min="12" max="12" width="21.83203125" style="176" customWidth="1"/>
    <col min="13" max="16384" width="8.83203125" style="176"/>
  </cols>
  <sheetData>
    <row r="1" spans="1:10" x14ac:dyDescent="0.2">
      <c r="A1" s="174"/>
      <c r="B1" s="174"/>
      <c r="C1" s="175"/>
      <c r="D1" s="174"/>
      <c r="E1" s="174"/>
      <c r="F1" s="174"/>
      <c r="G1" s="174"/>
      <c r="H1" s="144" t="s">
        <v>2</v>
      </c>
      <c r="I1" s="144" t="s">
        <v>2</v>
      </c>
      <c r="J1" s="144" t="s">
        <v>2</v>
      </c>
    </row>
    <row r="2" spans="1:10" x14ac:dyDescent="0.2">
      <c r="A2" s="174"/>
      <c r="B2" s="174"/>
      <c r="C2" s="175"/>
      <c r="D2" s="174"/>
      <c r="E2" s="174"/>
      <c r="F2" s="174"/>
      <c r="G2" s="174"/>
      <c r="H2" s="174"/>
      <c r="I2" s="174"/>
      <c r="J2" s="174"/>
    </row>
    <row r="3" spans="1:10" x14ac:dyDescent="0.2">
      <c r="A3" s="174"/>
      <c r="B3" s="174"/>
      <c r="C3" s="175"/>
      <c r="D3" s="174"/>
      <c r="E3" s="174"/>
      <c r="F3" s="174"/>
      <c r="G3" s="174"/>
      <c r="H3" s="174"/>
      <c r="I3" s="174"/>
      <c r="J3" s="174"/>
    </row>
    <row r="4" spans="1:10" x14ac:dyDescent="0.2">
      <c r="A4" s="174"/>
      <c r="B4" s="174"/>
      <c r="C4" s="175"/>
      <c r="D4" s="174"/>
      <c r="E4" s="174"/>
      <c r="F4" s="174"/>
      <c r="G4" s="174"/>
      <c r="H4" s="174"/>
      <c r="I4" s="174"/>
      <c r="J4" s="174"/>
    </row>
    <row r="5" spans="1:10" x14ac:dyDescent="0.2">
      <c r="A5" s="174"/>
      <c r="B5" s="174"/>
      <c r="C5" s="175"/>
      <c r="D5" s="174"/>
      <c r="E5" s="174"/>
      <c r="F5" s="174"/>
      <c r="G5" s="174"/>
      <c r="H5" s="174"/>
      <c r="I5" s="174"/>
      <c r="J5" s="174"/>
    </row>
    <row r="6" spans="1:10" x14ac:dyDescent="0.2">
      <c r="A6" s="174"/>
      <c r="B6" s="174"/>
      <c r="C6" s="175"/>
      <c r="D6" s="174"/>
      <c r="E6" s="174"/>
      <c r="F6" s="174"/>
      <c r="G6" s="174"/>
      <c r="H6" s="174"/>
      <c r="I6" s="174"/>
      <c r="J6" s="174"/>
    </row>
    <row r="7" spans="1:10" x14ac:dyDescent="0.2">
      <c r="A7" s="174"/>
      <c r="B7" s="174"/>
      <c r="C7" s="175"/>
      <c r="D7" s="174"/>
      <c r="E7" s="174"/>
      <c r="F7" s="174"/>
      <c r="G7" s="174"/>
      <c r="H7" s="174"/>
      <c r="I7" s="174"/>
      <c r="J7" s="174"/>
    </row>
    <row r="8" spans="1:10" x14ac:dyDescent="0.2">
      <c r="A8" s="174"/>
      <c r="B8" s="174"/>
      <c r="C8" s="175"/>
      <c r="D8" s="174"/>
      <c r="E8" s="174"/>
      <c r="F8" s="174"/>
      <c r="G8" s="174"/>
      <c r="H8" s="174"/>
      <c r="I8" s="174"/>
      <c r="J8" s="174"/>
    </row>
    <row r="9" spans="1:10" x14ac:dyDescent="0.2">
      <c r="A9" s="174"/>
      <c r="B9" s="174"/>
      <c r="C9" s="175"/>
      <c r="D9" s="174"/>
      <c r="E9" s="174"/>
      <c r="F9" s="174"/>
      <c r="G9" s="174"/>
      <c r="H9" s="174"/>
      <c r="I9" s="174"/>
      <c r="J9" s="174"/>
    </row>
    <row r="10" spans="1:10" x14ac:dyDescent="0.2">
      <c r="A10" s="174"/>
      <c r="B10" s="174"/>
      <c r="C10" s="175"/>
      <c r="D10" s="174"/>
      <c r="E10" s="174"/>
      <c r="F10" s="174"/>
      <c r="G10" s="174"/>
      <c r="H10" s="174"/>
      <c r="I10" s="174"/>
      <c r="J10" s="174"/>
    </row>
    <row r="11" spans="1:10" x14ac:dyDescent="0.2">
      <c r="A11" s="174"/>
      <c r="B11" s="174"/>
      <c r="C11" s="175"/>
      <c r="D11" s="174"/>
      <c r="E11" s="174"/>
      <c r="F11" s="174"/>
      <c r="G11" s="174"/>
      <c r="H11" s="174"/>
      <c r="I11" s="174"/>
      <c r="J11" s="174"/>
    </row>
    <row r="12" spans="1:10" x14ac:dyDescent="0.2">
      <c r="A12" s="174"/>
      <c r="B12" s="174"/>
      <c r="C12" s="175"/>
      <c r="D12" s="174"/>
      <c r="E12" s="174"/>
      <c r="F12" s="174"/>
      <c r="G12" s="174"/>
      <c r="H12" s="174"/>
      <c r="I12" s="174"/>
      <c r="J12" s="174"/>
    </row>
    <row r="13" spans="1:10" ht="23.25" customHeight="1" x14ac:dyDescent="0.2">
      <c r="A13" s="410" t="s">
        <v>173</v>
      </c>
      <c r="B13" s="410"/>
      <c r="C13" s="272"/>
      <c r="D13" s="428" t="s">
        <v>33</v>
      </c>
      <c r="E13" s="428"/>
      <c r="F13" s="409" t="str">
        <f>+'INGRESO DE DATOS'!$D$15</f>
        <v>Nombre Completo</v>
      </c>
      <c r="G13" s="409"/>
      <c r="H13" s="409"/>
      <c r="I13" s="409"/>
      <c r="J13" s="178"/>
    </row>
    <row r="14" spans="1:10" ht="15" customHeight="1" x14ac:dyDescent="0.2">
      <c r="A14" s="228"/>
      <c r="B14" s="227"/>
      <c r="C14" s="179"/>
      <c r="D14" s="204"/>
      <c r="E14" s="204"/>
      <c r="F14" s="204"/>
      <c r="G14" s="204"/>
      <c r="H14" s="204"/>
      <c r="I14" s="204"/>
      <c r="J14" s="205"/>
    </row>
    <row r="15" spans="1:10" ht="23.25" customHeight="1" x14ac:dyDescent="0.2">
      <c r="A15" s="446"/>
      <c r="B15" s="446"/>
      <c r="C15" s="179"/>
      <c r="D15" s="428" t="s">
        <v>34</v>
      </c>
      <c r="E15" s="428"/>
      <c r="F15" s="290">
        <f>+'INGRESO DE DATOS'!$D$17</f>
        <v>2</v>
      </c>
      <c r="G15" s="204"/>
      <c r="H15" s="206" t="s">
        <v>35</v>
      </c>
      <c r="I15" s="290">
        <f>+'INGRESO DE DATOS'!$D$19</f>
        <v>42</v>
      </c>
      <c r="J15" s="178"/>
    </row>
    <row r="16" spans="1:10" ht="15" customHeight="1" x14ac:dyDescent="0.2">
      <c r="A16" s="260"/>
      <c r="B16" s="261"/>
      <c r="C16" s="179"/>
      <c r="D16" s="196"/>
      <c r="E16" s="196"/>
      <c r="F16" s="207"/>
      <c r="G16" s="207"/>
      <c r="H16" s="207"/>
      <c r="I16" s="207"/>
      <c r="J16" s="204"/>
    </row>
    <row r="17" spans="1:13" ht="23.25" customHeight="1" x14ac:dyDescent="0.2">
      <c r="A17" s="228"/>
      <c r="B17" s="227"/>
      <c r="C17" s="179"/>
      <c r="D17" s="428" t="s">
        <v>36</v>
      </c>
      <c r="E17" s="428"/>
      <c r="F17" s="290">
        <f>+'INGRESO DE DATOS'!$H$17</f>
        <v>3</v>
      </c>
      <c r="G17" s="207"/>
      <c r="H17" s="206" t="s">
        <v>92</v>
      </c>
      <c r="I17" s="290">
        <f>+'INGRESO DE DATOS'!$H$19</f>
        <v>38</v>
      </c>
      <c r="J17" s="189"/>
    </row>
    <row r="18" spans="1:13" s="180" customFormat="1" ht="15" customHeight="1" x14ac:dyDescent="0.2">
      <c r="A18" s="217"/>
      <c r="B18" s="229"/>
      <c r="C18" s="179"/>
      <c r="G18" s="207"/>
      <c r="H18" s="207" t="s">
        <v>2</v>
      </c>
      <c r="I18" s="207" t="s">
        <v>2</v>
      </c>
      <c r="J18" s="207"/>
    </row>
    <row r="19" spans="1:13" s="180" customFormat="1" ht="23.25" customHeight="1" x14ac:dyDescent="0.2">
      <c r="A19" s="230"/>
      <c r="B19" s="229"/>
      <c r="C19" s="182"/>
      <c r="D19" s="174"/>
      <c r="E19" s="174"/>
      <c r="F19" s="210" t="s">
        <v>87</v>
      </c>
      <c r="G19" s="211">
        <f ca="1">NOW()</f>
        <v>44798.443710648149</v>
      </c>
      <c r="I19" s="209"/>
    </row>
    <row r="20" spans="1:13" s="183" customFormat="1" ht="15" customHeight="1" x14ac:dyDescent="0.2">
      <c r="A20" s="231"/>
      <c r="B20" s="232"/>
      <c r="C20" s="182"/>
      <c r="F20" s="174"/>
      <c r="G20" s="174" t="s">
        <v>2</v>
      </c>
      <c r="H20" s="184" t="b">
        <v>0</v>
      </c>
      <c r="I20" s="174"/>
      <c r="J20" s="181" t="s">
        <v>2</v>
      </c>
    </row>
    <row r="21" spans="1:13" s="183" customFormat="1" ht="23.25" customHeight="1" x14ac:dyDescent="0.2">
      <c r="A21" s="231"/>
      <c r="B21" s="232"/>
      <c r="C21" s="182"/>
      <c r="E21" s="398" t="s">
        <v>178</v>
      </c>
      <c r="F21" s="396" t="str">
        <f>'INGRESO DE DATOS'!D21</f>
        <v>Resto de Ecuador</v>
      </c>
      <c r="G21" s="174"/>
      <c r="H21" s="184"/>
      <c r="I21" s="174"/>
      <c r="J21" s="181"/>
    </row>
    <row r="22" spans="1:13" s="183" customFormat="1" ht="15" customHeight="1" x14ac:dyDescent="0.2">
      <c r="A22" s="231"/>
      <c r="B22" s="232"/>
      <c r="C22" s="182"/>
      <c r="F22" s="174"/>
      <c r="G22" s="174"/>
      <c r="H22" s="184"/>
      <c r="I22" s="174"/>
      <c r="J22" s="181"/>
    </row>
    <row r="23" spans="1:13" s="183" customFormat="1" ht="23.25" customHeight="1" x14ac:dyDescent="0.2">
      <c r="A23" s="233"/>
      <c r="B23" s="248"/>
      <c r="C23" s="179"/>
      <c r="D23" s="185"/>
      <c r="E23" s="322" t="s">
        <v>41</v>
      </c>
      <c r="F23" s="323"/>
      <c r="G23" s="323" t="s">
        <v>7</v>
      </c>
      <c r="H23" s="323" t="s">
        <v>8</v>
      </c>
      <c r="I23" s="323" t="s">
        <v>9</v>
      </c>
      <c r="J23" s="323" t="s">
        <v>171</v>
      </c>
      <c r="K23" s="323" t="s">
        <v>172</v>
      </c>
    </row>
    <row r="24" spans="1:13" s="183" customFormat="1" ht="23.25" customHeight="1" x14ac:dyDescent="0.2">
      <c r="A24" s="217"/>
      <c r="B24" s="248"/>
      <c r="C24" s="179"/>
      <c r="D24" s="179"/>
      <c r="E24" s="324" t="s">
        <v>76</v>
      </c>
      <c r="F24" s="325"/>
      <c r="G24" s="325">
        <v>250</v>
      </c>
      <c r="H24" s="325">
        <v>2000</v>
      </c>
      <c r="I24" s="325">
        <v>5000</v>
      </c>
      <c r="J24" s="325">
        <v>10000</v>
      </c>
      <c r="K24" s="327">
        <v>20000</v>
      </c>
      <c r="L24" s="272"/>
      <c r="M24" s="185"/>
    </row>
    <row r="25" spans="1:13" s="185" customFormat="1" ht="23.25" customHeight="1" x14ac:dyDescent="0.2">
      <c r="A25" s="217"/>
      <c r="B25" s="248"/>
      <c r="C25" s="179"/>
      <c r="D25" s="179"/>
      <c r="E25" s="328" t="s">
        <v>77</v>
      </c>
      <c r="F25" s="329"/>
      <c r="G25" s="329">
        <v>5000</v>
      </c>
      <c r="H25" s="329">
        <v>2000</v>
      </c>
      <c r="I25" s="329">
        <v>5000</v>
      </c>
      <c r="J25" s="329">
        <v>10000</v>
      </c>
      <c r="K25" s="331">
        <v>20000</v>
      </c>
      <c r="L25" s="186"/>
    </row>
    <row r="26" spans="1:13" s="185" customFormat="1" ht="23.25" customHeight="1" x14ac:dyDescent="0.2">
      <c r="A26" s="233"/>
      <c r="B26" s="249"/>
      <c r="C26" s="179"/>
      <c r="D26" s="179"/>
      <c r="E26" s="179"/>
      <c r="F26" s="181"/>
      <c r="G26" s="144"/>
      <c r="H26" s="181"/>
      <c r="I26" s="181"/>
      <c r="J26" s="186"/>
      <c r="K26" s="186"/>
      <c r="L26" s="186"/>
      <c r="M26" s="187"/>
    </row>
    <row r="27" spans="1:13" s="185" customFormat="1" ht="23.25" customHeight="1" x14ac:dyDescent="0.2">
      <c r="A27" s="217"/>
      <c r="B27" s="249"/>
      <c r="C27" s="179"/>
      <c r="D27" s="179"/>
      <c r="E27" s="406" t="s">
        <v>157</v>
      </c>
      <c r="F27" s="406"/>
      <c r="G27" s="406"/>
      <c r="H27" s="406"/>
      <c r="I27" s="406"/>
      <c r="J27" s="406"/>
      <c r="K27" s="406"/>
      <c r="L27" s="188"/>
      <c r="M27" s="189"/>
    </row>
    <row r="28" spans="1:13" s="187" customFormat="1" ht="23.25" customHeight="1" x14ac:dyDescent="0.2">
      <c r="A28" s="217"/>
      <c r="B28" s="238"/>
      <c r="C28" s="179"/>
      <c r="D28" s="179"/>
      <c r="E28" s="332" t="s">
        <v>80</v>
      </c>
      <c r="F28" s="333"/>
      <c r="G28" s="333">
        <f>VLOOKUP($I$15,Tablas!$A$305:$G$371,3,TRUE)+75</f>
        <v>5194.55</v>
      </c>
      <c r="H28" s="333">
        <f>VLOOKUP($I$15,Tablas!$A$305:$G$371,4,TRUE)+75</f>
        <v>4986.3</v>
      </c>
      <c r="I28" s="333">
        <f>VLOOKUP($I$15,Tablas!$A$305:$G$371,5,TRUE)+75</f>
        <v>3505.6</v>
      </c>
      <c r="J28" s="333">
        <f>VLOOKUP($I$15,Tablas!$A$305:$G$371,6,TRUE)+75</f>
        <v>2517.9</v>
      </c>
      <c r="K28" s="334">
        <f>VLOOKUP($I$15,Tablas!$A$305:$G$371,7,TRUE)+75</f>
        <v>1990.8999999999999</v>
      </c>
      <c r="L28" s="178"/>
      <c r="M28" s="189"/>
    </row>
    <row r="29" spans="1:13" s="189" customFormat="1" ht="23.25" customHeight="1" x14ac:dyDescent="0.2">
      <c r="A29" s="233"/>
      <c r="B29" s="238"/>
      <c r="C29" s="179"/>
      <c r="D29" s="190"/>
      <c r="E29" s="335" t="s">
        <v>81</v>
      </c>
      <c r="F29" s="191"/>
      <c r="G29" s="191">
        <f>IF($F$15=1,0,(VLOOKUP($I$17,Tablas!$A$305:$G$371,3,TRUE)))</f>
        <v>4513.5</v>
      </c>
      <c r="H29" s="191">
        <f>IF($F$15=1,0,(VLOOKUP($I$17,Tablas!$A$305:$G$371,4,TRUE)))</f>
        <v>4329.8999999999996</v>
      </c>
      <c r="I29" s="191">
        <f>IF($F$15=1,0,(VLOOKUP($I$17,Tablas!$A$305:$G$371,5,TRUE)))</f>
        <v>3048.1</v>
      </c>
      <c r="J29" s="191">
        <f>IF($F$15=1,0,(VLOOKUP($I$17,Tablas!$A$305:$G$371,6,TRUE)))</f>
        <v>2170.9</v>
      </c>
      <c r="K29" s="336">
        <f>IF($F$15=1,0,(VLOOKUP($I$17,Tablas!$A$305:$G$371,7,TRUE)))</f>
        <v>1703.3999999999999</v>
      </c>
      <c r="L29" s="191"/>
    </row>
    <row r="30" spans="1:13" s="189" customFormat="1" ht="23.25" customHeight="1" x14ac:dyDescent="0.2">
      <c r="A30" s="233"/>
      <c r="B30" s="238"/>
      <c r="C30" s="179"/>
      <c r="D30" s="190"/>
      <c r="E30" s="335" t="s">
        <v>95</v>
      </c>
      <c r="F30" s="191"/>
      <c r="G30" s="192">
        <f>IF($F$17=0,0,(VLOOKUP($F$17,Tablas!$A$372:$G$374,3,TRUE)))</f>
        <v>3672</v>
      </c>
      <c r="H30" s="192">
        <f>IF($F$17=0,0,(VLOOKUP($F$17,Tablas!$A$372:$G$374,4,TRUE)))</f>
        <v>3523.25</v>
      </c>
      <c r="I30" s="192">
        <f>IF($F$17=0,0,(VLOOKUP($F$17,Tablas!$A$372:$G$374,5,TRUE)))</f>
        <v>2609.5</v>
      </c>
      <c r="J30" s="192">
        <f>IF($F$17=0,0,(VLOOKUP($F$17,Tablas!$A$372:$G$374,6,TRUE)))</f>
        <v>1857.25</v>
      </c>
      <c r="K30" s="355">
        <f>IF($F$17=0,0,(VLOOKUP($F$17,Tablas!$A$372:$G$374,7,TRUE)))</f>
        <v>1456.8999999999999</v>
      </c>
      <c r="L30" s="191"/>
    </row>
    <row r="31" spans="1:13" s="189" customFormat="1" ht="23.25" customHeight="1" x14ac:dyDescent="0.2">
      <c r="A31" s="233"/>
      <c r="B31" s="238"/>
      <c r="C31" s="190"/>
      <c r="D31" s="179"/>
      <c r="E31" s="338" t="s">
        <v>82</v>
      </c>
      <c r="F31" s="194"/>
      <c r="G31" s="194">
        <f>SUM(G28:G30)</f>
        <v>13380.05</v>
      </c>
      <c r="H31" s="194">
        <f>SUM(H28:H30)</f>
        <v>12839.45</v>
      </c>
      <c r="I31" s="194">
        <f>SUM(I28:I30)</f>
        <v>9163.2000000000007</v>
      </c>
      <c r="J31" s="194">
        <f>SUM(J28:J30)</f>
        <v>6546.05</v>
      </c>
      <c r="K31" s="339">
        <f>SUM(K28:K30)</f>
        <v>5151.2</v>
      </c>
      <c r="L31" s="191"/>
      <c r="M31" s="193"/>
    </row>
    <row r="32" spans="1:13" s="189" customFormat="1" ht="30.75" hidden="1" customHeight="1" x14ac:dyDescent="0.2">
      <c r="A32" s="233"/>
      <c r="B32" s="238"/>
      <c r="C32" s="190"/>
      <c r="D32" s="190"/>
      <c r="E32" s="335" t="s">
        <v>83</v>
      </c>
      <c r="F32" s="191"/>
      <c r="G32" s="191">
        <v>0</v>
      </c>
      <c r="H32" s="191">
        <v>0</v>
      </c>
      <c r="I32" s="191">
        <v>0</v>
      </c>
      <c r="J32" s="191">
        <v>0</v>
      </c>
      <c r="K32" s="336">
        <v>0</v>
      </c>
      <c r="L32" s="194"/>
    </row>
    <row r="33" spans="1:13" s="193" customFormat="1" ht="56" customHeight="1" x14ac:dyDescent="0.2">
      <c r="A33" s="233"/>
      <c r="B33" s="238"/>
      <c r="C33" s="179"/>
      <c r="D33" s="195"/>
      <c r="E33" s="431" t="s">
        <v>176</v>
      </c>
      <c r="F33" s="432"/>
      <c r="G33" s="191">
        <f>(G31)*4%</f>
        <v>535.202</v>
      </c>
      <c r="H33" s="191">
        <f>(H31)*4%</f>
        <v>513.57800000000009</v>
      </c>
      <c r="I33" s="191">
        <f>(I31)*4%</f>
        <v>366.52800000000002</v>
      </c>
      <c r="J33" s="191">
        <f>(J31)*4%</f>
        <v>261.84199999999998</v>
      </c>
      <c r="K33" s="336">
        <f>(K31)*4%</f>
        <v>206.048</v>
      </c>
      <c r="L33" s="191"/>
      <c r="M33" s="189"/>
    </row>
    <row r="34" spans="1:13" s="189" customFormat="1" ht="38" customHeight="1" x14ac:dyDescent="0.15">
      <c r="A34" s="217"/>
      <c r="B34" s="266"/>
      <c r="C34" s="190"/>
      <c r="D34" s="195"/>
      <c r="E34" s="356" t="s">
        <v>86</v>
      </c>
      <c r="F34" s="357"/>
      <c r="G34" s="357">
        <f>SUM(G31:G33)</f>
        <v>13915.251999999999</v>
      </c>
      <c r="H34" s="357">
        <f>SUM(H31:H33)</f>
        <v>13353.028</v>
      </c>
      <c r="I34" s="357">
        <f>SUM(I31:I33)</f>
        <v>9529.728000000001</v>
      </c>
      <c r="J34" s="357">
        <f>SUM(J31:J33)</f>
        <v>6807.8919999999998</v>
      </c>
      <c r="K34" s="358">
        <f>SUM(K31:K33)</f>
        <v>5357.2479999999996</v>
      </c>
      <c r="L34" s="191"/>
    </row>
    <row r="35" spans="1:13" s="189" customFormat="1" ht="32" customHeight="1" x14ac:dyDescent="0.2">
      <c r="A35" s="233"/>
      <c r="B35" s="248"/>
      <c r="C35" s="195"/>
      <c r="D35" s="195"/>
      <c r="E35" s="179"/>
      <c r="F35" s="196"/>
      <c r="G35" s="196"/>
      <c r="H35" s="196"/>
      <c r="I35" s="196"/>
      <c r="J35" s="194"/>
      <c r="K35" s="194"/>
      <c r="L35" s="194"/>
    </row>
    <row r="36" spans="1:13" s="189" customFormat="1" ht="23.25" customHeight="1" x14ac:dyDescent="0.2">
      <c r="A36" s="217"/>
      <c r="B36" s="238"/>
      <c r="C36" s="195"/>
      <c r="D36" s="195"/>
      <c r="E36" s="406" t="s">
        <v>158</v>
      </c>
      <c r="F36" s="406"/>
      <c r="G36" s="406"/>
      <c r="H36" s="406"/>
      <c r="I36" s="406"/>
      <c r="J36" s="406"/>
      <c r="K36" s="406"/>
      <c r="L36" s="194"/>
      <c r="M36" s="193"/>
    </row>
    <row r="37" spans="1:13" s="189" customFormat="1" ht="23.25" customHeight="1" x14ac:dyDescent="0.15">
      <c r="A37" s="237"/>
      <c r="B37" s="232"/>
      <c r="C37" s="195"/>
      <c r="D37" s="182"/>
      <c r="E37" s="332" t="s">
        <v>80</v>
      </c>
      <c r="F37" s="344"/>
      <c r="G37" s="344">
        <f>VLOOKUP($I$15,Tablas!$A$605:$G$671,3,TRUE)+75</f>
        <v>2788.3615000000004</v>
      </c>
      <c r="H37" s="344">
        <f>VLOOKUP($I$15,Tablas!$A$605:$G$671,4,TRUE)+75</f>
        <v>2677.989</v>
      </c>
      <c r="I37" s="344">
        <f>VLOOKUP($I$15,Tablas!$A$605:$G$671,5,TRUE)+75</f>
        <v>1893.2180000000001</v>
      </c>
      <c r="J37" s="344">
        <f>VLOOKUP($I$15,Tablas!$A$605:$G$671,6,TRUE)+75</f>
        <v>1369.7370000000001</v>
      </c>
      <c r="K37" s="345">
        <f>VLOOKUP($I$15,Tablas!$A$605:$G$671,7,TRUE)+75</f>
        <v>1090.4270000000001</v>
      </c>
      <c r="L37" s="197"/>
    </row>
    <row r="38" spans="1:13" s="193" customFormat="1" ht="33" customHeight="1" x14ac:dyDescent="0.2">
      <c r="A38" s="217"/>
      <c r="B38" s="248"/>
      <c r="C38" s="195"/>
      <c r="D38" s="182"/>
      <c r="E38" s="335" t="s">
        <v>81</v>
      </c>
      <c r="F38" s="191"/>
      <c r="G38" s="191">
        <f>IF($F$15=1,0,(VLOOKUP($I$17,Tablas!$A$605:$G$671,3,TRUE)))</f>
        <v>2392.1550000000002</v>
      </c>
      <c r="H38" s="191">
        <f>IF($F$15=1,0,(VLOOKUP($I$17,Tablas!$A$605:$G$671,4,TRUE)))</f>
        <v>2294.8469999999998</v>
      </c>
      <c r="I38" s="191">
        <f>IF($F$15=1,0,(VLOOKUP($I$17,Tablas!$A$605:$G$671,5,TRUE)))</f>
        <v>1615.4929999999999</v>
      </c>
      <c r="J38" s="191">
        <f>IF($F$15=1,0,(VLOOKUP($I$17,Tablas!$A$605:$G$671,6,TRUE)))</f>
        <v>1150.577</v>
      </c>
      <c r="K38" s="336">
        <f>IF($F$15=1,0,(VLOOKUP($I$17,Tablas!$A$605:$G$671,7,TRUE)))</f>
        <v>902.80200000000002</v>
      </c>
      <c r="L38" s="178"/>
      <c r="M38" s="189"/>
    </row>
    <row r="39" spans="1:13" s="189" customFormat="1" ht="30.75" customHeight="1" x14ac:dyDescent="0.2">
      <c r="A39" s="217"/>
      <c r="B39" s="238"/>
      <c r="C39" s="182"/>
      <c r="D39" s="179"/>
      <c r="E39" s="335" t="s">
        <v>95</v>
      </c>
      <c r="F39" s="191"/>
      <c r="G39" s="192">
        <f>IF($F$17=0,0,(VLOOKUP($F$17,Tablas!$A$672:$G$674,3,TRUE)))</f>
        <v>1946.16</v>
      </c>
      <c r="H39" s="192">
        <f>IF($F$17=0,0,(VLOOKUP($F$17,Tablas!$A$672:$G$674,4,TRUE)))</f>
        <v>1867.3225</v>
      </c>
      <c r="I39" s="192">
        <f>IF($F$17=0,0,(VLOOKUP($F$17,Tablas!$A$672:$G$674,5,TRUE)))</f>
        <v>1383.0350000000001</v>
      </c>
      <c r="J39" s="192">
        <f>IF($F$17=0,0,(VLOOKUP($F$17,Tablas!$A$672:$G$674,6,TRUE)))</f>
        <v>984.34250000000009</v>
      </c>
      <c r="K39" s="355">
        <f>IF($F$17=0,0,(VLOOKUP($F$17,Tablas!$A$672:$G$674,7,TRUE)))</f>
        <v>772.15699999999993</v>
      </c>
      <c r="L39" s="191"/>
    </row>
    <row r="40" spans="1:13" s="189" customFormat="1" ht="23.25" customHeight="1" x14ac:dyDescent="0.2">
      <c r="A40" s="217"/>
      <c r="B40" s="238"/>
      <c r="C40" s="182"/>
      <c r="D40" s="179"/>
      <c r="E40" s="338" t="s">
        <v>82</v>
      </c>
      <c r="F40" s="194"/>
      <c r="G40" s="194">
        <f>SUM(G37:G39)</f>
        <v>7126.6765000000005</v>
      </c>
      <c r="H40" s="194">
        <f>SUM(H37:H39)</f>
        <v>6840.1584999999995</v>
      </c>
      <c r="I40" s="194">
        <f>SUM(I37:I39)</f>
        <v>4891.7460000000001</v>
      </c>
      <c r="J40" s="194">
        <f>SUM(J37:J39)</f>
        <v>3504.6565000000005</v>
      </c>
      <c r="K40" s="339">
        <f>SUM(K37:K39)</f>
        <v>2765.3860000000004</v>
      </c>
      <c r="L40" s="191"/>
    </row>
    <row r="41" spans="1:13" s="189" customFormat="1" ht="23.25" hidden="1" customHeight="1" x14ac:dyDescent="0.2">
      <c r="A41" s="217"/>
      <c r="B41" s="238"/>
      <c r="C41" s="179"/>
      <c r="D41" s="179"/>
      <c r="E41" s="335" t="s">
        <v>83</v>
      </c>
      <c r="F41" s="191"/>
      <c r="G41" s="191">
        <v>0</v>
      </c>
      <c r="H41" s="191">
        <v>0</v>
      </c>
      <c r="I41" s="191">
        <v>0</v>
      </c>
      <c r="J41" s="191">
        <v>0</v>
      </c>
      <c r="K41" s="336">
        <v>0</v>
      </c>
      <c r="L41" s="191"/>
      <c r="M41" s="193"/>
    </row>
    <row r="42" spans="1:13" s="189" customFormat="1" ht="46" customHeight="1" x14ac:dyDescent="0.2">
      <c r="A42" s="217"/>
      <c r="B42" s="238"/>
      <c r="C42" s="179"/>
      <c r="D42" s="179"/>
      <c r="E42" s="431" t="s">
        <v>170</v>
      </c>
      <c r="F42" s="432"/>
      <c r="G42" s="191">
        <f>(G40)*4%</f>
        <v>285.06706000000003</v>
      </c>
      <c r="H42" s="191">
        <f>(H40)*4%</f>
        <v>273.60633999999999</v>
      </c>
      <c r="I42" s="191">
        <f>(I40)*4%</f>
        <v>195.66984000000002</v>
      </c>
      <c r="J42" s="191">
        <f>(J40)*4%</f>
        <v>140.18626000000003</v>
      </c>
      <c r="K42" s="336">
        <f>(K40)*4%</f>
        <v>110.61544000000002</v>
      </c>
      <c r="L42" s="194"/>
    </row>
    <row r="43" spans="1:13" s="193" customFormat="1" ht="23.25" customHeight="1" x14ac:dyDescent="0.15">
      <c r="A43" s="237"/>
      <c r="B43" s="232"/>
      <c r="C43" s="179"/>
      <c r="D43" s="182"/>
      <c r="E43" s="359" t="s">
        <v>93</v>
      </c>
      <c r="F43" s="315"/>
      <c r="G43" s="315">
        <f>SUM(G40:G42)</f>
        <v>7411.7435600000008</v>
      </c>
      <c r="H43" s="315">
        <f>SUM(H40:H42)</f>
        <v>7113.7648399999998</v>
      </c>
      <c r="I43" s="315">
        <f>SUM(I40:I42)</f>
        <v>5087.4158399999997</v>
      </c>
      <c r="J43" s="315">
        <f>SUM(J40:J42)</f>
        <v>3644.8427600000005</v>
      </c>
      <c r="K43" s="360">
        <f>SUM(K40:K42)</f>
        <v>2876.0014400000005</v>
      </c>
      <c r="L43" s="191"/>
    </row>
    <row r="44" spans="1:13" s="189" customFormat="1" ht="23.25" customHeight="1" x14ac:dyDescent="0.15">
      <c r="A44" s="430"/>
      <c r="B44" s="444"/>
      <c r="C44" s="179"/>
      <c r="D44" s="182"/>
      <c r="E44" s="361" t="s">
        <v>94</v>
      </c>
      <c r="F44" s="316"/>
      <c r="G44" s="316">
        <f>G40+G42-78</f>
        <v>7333.7435600000008</v>
      </c>
      <c r="H44" s="316">
        <f>H40+H42-78</f>
        <v>7035.7648399999998</v>
      </c>
      <c r="I44" s="316">
        <f>I40+I42-78</f>
        <v>5009.4158399999997</v>
      </c>
      <c r="J44" s="316">
        <f>J40+J42-78</f>
        <v>3566.8427600000005</v>
      </c>
      <c r="K44" s="362">
        <f>K40+K42-78</f>
        <v>2798.0014400000005</v>
      </c>
      <c r="L44" s="191"/>
    </row>
    <row r="45" spans="1:13" s="189" customFormat="1" ht="23.25" customHeight="1" x14ac:dyDescent="0.2">
      <c r="A45" s="430"/>
      <c r="B45" s="445"/>
      <c r="C45" s="182"/>
      <c r="D45" s="176"/>
      <c r="E45" s="356" t="s">
        <v>86</v>
      </c>
      <c r="F45" s="357"/>
      <c r="G45" s="357">
        <f>G43+G44</f>
        <v>14745.487120000002</v>
      </c>
      <c r="H45" s="357">
        <f t="shared" ref="H45:I45" si="0">H43+H44</f>
        <v>14149.52968</v>
      </c>
      <c r="I45" s="357">
        <f t="shared" si="0"/>
        <v>10096.831679999999</v>
      </c>
      <c r="J45" s="357">
        <f t="shared" ref="J45:K45" si="1">J43+J44</f>
        <v>7211.6855200000009</v>
      </c>
      <c r="K45" s="358">
        <f t="shared" si="1"/>
        <v>5674.0028800000009</v>
      </c>
      <c r="L45" s="194"/>
    </row>
    <row r="46" spans="1:13" s="189" customFormat="1" ht="30.75" customHeight="1" x14ac:dyDescent="0.2">
      <c r="A46" s="217"/>
      <c r="B46" s="266"/>
      <c r="C46" s="182"/>
      <c r="D46" s="176"/>
      <c r="E46" s="179"/>
      <c r="F46" s="180"/>
      <c r="G46" s="180"/>
      <c r="H46" s="180"/>
      <c r="I46" s="180"/>
      <c r="J46" s="198"/>
      <c r="K46" s="198"/>
      <c r="L46" s="198"/>
      <c r="M46" s="193"/>
    </row>
    <row r="47" spans="1:13" s="189" customFormat="1" ht="23.25" customHeight="1" x14ac:dyDescent="0.2">
      <c r="A47" s="217"/>
      <c r="B47" s="266"/>
      <c r="C47" s="176"/>
      <c r="D47" s="176"/>
      <c r="E47" s="442" t="s">
        <v>159</v>
      </c>
      <c r="F47" s="442"/>
      <c r="G47" s="442"/>
      <c r="H47" s="442"/>
      <c r="I47" s="442"/>
      <c r="J47" s="442"/>
      <c r="K47" s="442"/>
      <c r="L47" s="197"/>
    </row>
    <row r="48" spans="1:13" s="189" customFormat="1" ht="22.5" customHeight="1" x14ac:dyDescent="0.2">
      <c r="A48" s="217"/>
      <c r="B48" s="248"/>
      <c r="C48" s="176"/>
      <c r="D48" s="176"/>
      <c r="E48" s="332" t="s">
        <v>80</v>
      </c>
      <c r="F48" s="344"/>
      <c r="G48" s="344">
        <f>VLOOKUP($I$15,Tablas!$A$830:$G$896,3,TRUE)+75</f>
        <v>1482.8762500000003</v>
      </c>
      <c r="H48" s="344">
        <f>VLOOKUP($I$15,Tablas!$A$830:$G$896,4,TRUE)+75</f>
        <v>1425.6075000000001</v>
      </c>
      <c r="I48" s="344">
        <f>VLOOKUP($I$15,Tablas!$A$830:$G$896,5,TRUE)+75</f>
        <v>1018.4150000000001</v>
      </c>
      <c r="J48" s="344">
        <f>VLOOKUP($I$15,Tablas!$A$830:$G$896,6,TRUE)+75</f>
        <v>746.79750000000013</v>
      </c>
      <c r="K48" s="345">
        <f>VLOOKUP($I$15,Tablas!$A$830:$G$896,7,TRUE)+75</f>
        <v>601.87250000000006</v>
      </c>
      <c r="L48" s="178"/>
    </row>
    <row r="49" spans="1:13" s="189" customFormat="1" ht="23.25" customHeight="1" x14ac:dyDescent="0.2">
      <c r="A49" s="217"/>
      <c r="B49" s="248"/>
      <c r="C49" s="176"/>
      <c r="D49" s="176"/>
      <c r="E49" s="335" t="s">
        <v>81</v>
      </c>
      <c r="F49" s="191"/>
      <c r="G49" s="191">
        <f>IF($F$15=1,0,(VLOOKUP($I$17,Tablas!$A$830:$G$896,3,TRUE)))</f>
        <v>1241.2125000000001</v>
      </c>
      <c r="H49" s="191">
        <f>IF($F$15=1,0,(VLOOKUP($I$17,Tablas!$A$830:$G$896,4,TRUE)))</f>
        <v>1190.7225000000001</v>
      </c>
      <c r="I49" s="191">
        <f>IF($F$15=1,0,(VLOOKUP($I$17,Tablas!$A$830:$G$896,5,TRUE)))</f>
        <v>838.22750000000008</v>
      </c>
      <c r="J49" s="191">
        <f>IF($F$15=1,0,(VLOOKUP($I$17,Tablas!$A$830:$G$896,6,TRUE)))</f>
        <v>596.99750000000006</v>
      </c>
      <c r="K49" s="336">
        <f>IF($F$15=1,0,(VLOOKUP($I$17,Tablas!$A$830:$G$896,7,TRUE)))</f>
        <v>468.435</v>
      </c>
      <c r="L49" s="191"/>
    </row>
    <row r="50" spans="1:13" s="193" customFormat="1" ht="38.25" customHeight="1" x14ac:dyDescent="0.2">
      <c r="A50" s="217"/>
      <c r="B50" s="248"/>
      <c r="C50" s="176"/>
      <c r="D50" s="176"/>
      <c r="E50" s="335" t="s">
        <v>95</v>
      </c>
      <c r="F50" s="191"/>
      <c r="G50" s="192">
        <f>IF($F$17=0,0,(VLOOKUP($F$17,Tablas!$A$897:$G$899,3,TRUE)))</f>
        <v>1009.8000000000001</v>
      </c>
      <c r="H50" s="192">
        <f>IF($F$17=0,0,(VLOOKUP($F$17,Tablas!$A$897:$G$899,4,TRUE)))</f>
        <v>968.89375000000007</v>
      </c>
      <c r="I50" s="192">
        <f>IF($F$17=0,0,(VLOOKUP($F$17,Tablas!$A$897:$G$899,5,TRUE)))</f>
        <v>717.61250000000007</v>
      </c>
      <c r="J50" s="192">
        <f>IF($F$17=0,0,(VLOOKUP($F$17,Tablas!$A$897:$G$899,6,TRUE)))</f>
        <v>510.74375000000003</v>
      </c>
      <c r="K50" s="355">
        <f>IF($F$17=0,0,(VLOOKUP($F$17,Tablas!$A$897:$G$899,7,TRUE)))</f>
        <v>400.64749999999998</v>
      </c>
      <c r="L50" s="191"/>
      <c r="M50" s="189"/>
    </row>
    <row r="51" spans="1:13" s="189" customFormat="1" ht="23.25" customHeight="1" x14ac:dyDescent="0.2">
      <c r="A51" s="217"/>
      <c r="B51" s="248"/>
      <c r="C51" s="176"/>
      <c r="D51" s="176"/>
      <c r="E51" s="421" t="s">
        <v>82</v>
      </c>
      <c r="F51" s="422"/>
      <c r="G51" s="194">
        <f>SUM(G48:G50)</f>
        <v>3733.8887500000005</v>
      </c>
      <c r="H51" s="194">
        <f>SUM(H48:H50)</f>
        <v>3585.2237500000001</v>
      </c>
      <c r="I51" s="194">
        <f>SUM(I48:I50)</f>
        <v>2574.2550000000001</v>
      </c>
      <c r="J51" s="194">
        <f>SUM(J48:J50)</f>
        <v>1854.5387500000002</v>
      </c>
      <c r="K51" s="339">
        <f>SUM(K48:K50)</f>
        <v>1470.9550000000002</v>
      </c>
      <c r="L51" s="191"/>
      <c r="M51" s="193"/>
    </row>
    <row r="52" spans="1:13" s="189" customFormat="1" ht="31" hidden="1" customHeight="1" x14ac:dyDescent="0.2">
      <c r="A52" s="217"/>
      <c r="B52" s="248"/>
      <c r="C52" s="176"/>
      <c r="D52" s="176"/>
      <c r="E52" s="418" t="s">
        <v>83</v>
      </c>
      <c r="F52" s="419"/>
      <c r="G52" s="191">
        <v>0</v>
      </c>
      <c r="H52" s="191">
        <v>0</v>
      </c>
      <c r="I52" s="191">
        <v>0</v>
      </c>
      <c r="J52" s="191">
        <v>0</v>
      </c>
      <c r="K52" s="336">
        <v>0</v>
      </c>
      <c r="L52" s="194"/>
    </row>
    <row r="53" spans="1:13" s="189" customFormat="1" ht="49" customHeight="1" x14ac:dyDescent="0.2">
      <c r="A53" s="217"/>
      <c r="B53" s="248"/>
      <c r="C53" s="176"/>
      <c r="D53" s="176"/>
      <c r="E53" s="431" t="s">
        <v>170</v>
      </c>
      <c r="F53" s="432"/>
      <c r="G53" s="191">
        <f>(G51)*4%</f>
        <v>149.35555000000002</v>
      </c>
      <c r="H53" s="191">
        <f>(H51)*4%</f>
        <v>143.40895</v>
      </c>
      <c r="I53" s="191">
        <f>(I51)*4%</f>
        <v>102.97020000000001</v>
      </c>
      <c r="J53" s="191">
        <f>(J51)*4%</f>
        <v>74.181550000000001</v>
      </c>
      <c r="K53" s="336">
        <f>(K51)*4%</f>
        <v>58.838200000000008</v>
      </c>
      <c r="L53" s="191"/>
    </row>
    <row r="54" spans="1:13" s="189" customFormat="1" ht="23.25" customHeight="1" x14ac:dyDescent="0.2">
      <c r="A54" s="217"/>
      <c r="B54" s="266"/>
      <c r="C54" s="176"/>
      <c r="D54" s="176"/>
      <c r="E54" s="359" t="s">
        <v>93</v>
      </c>
      <c r="F54" s="315"/>
      <c r="G54" s="315">
        <f>SUM(G51:G53)</f>
        <v>3883.2443000000007</v>
      </c>
      <c r="H54" s="315">
        <f>SUM(H51:H53)</f>
        <v>3728.6327000000001</v>
      </c>
      <c r="I54" s="315">
        <f>SUM(I51:I53)</f>
        <v>2677.2252000000003</v>
      </c>
      <c r="J54" s="315">
        <f>SUM(J51:J53)</f>
        <v>1928.7203000000002</v>
      </c>
      <c r="K54" s="360">
        <f>SUM(K51:K53)</f>
        <v>1529.7932000000001</v>
      </c>
      <c r="L54" s="191"/>
    </row>
    <row r="55" spans="1:13" s="193" customFormat="1" ht="29.25" customHeight="1" x14ac:dyDescent="0.2">
      <c r="A55" s="217"/>
      <c r="B55" s="248"/>
      <c r="C55" s="176"/>
      <c r="D55" s="176"/>
      <c r="E55" s="361" t="s">
        <v>156</v>
      </c>
      <c r="F55" s="316"/>
      <c r="G55" s="316">
        <f>G51+G53-78</f>
        <v>3805.2443000000007</v>
      </c>
      <c r="H55" s="316">
        <f>H51+H53-78</f>
        <v>3650.6327000000001</v>
      </c>
      <c r="I55" s="316">
        <f>I51+I53-78</f>
        <v>2599.2252000000003</v>
      </c>
      <c r="J55" s="316">
        <f>J51+J53-78</f>
        <v>1850.7203000000002</v>
      </c>
      <c r="K55" s="362">
        <f>K51+K53-78</f>
        <v>1451.7932000000001</v>
      </c>
      <c r="L55" s="194"/>
      <c r="M55" s="189"/>
    </row>
    <row r="56" spans="1:13" ht="23.25" customHeight="1" x14ac:dyDescent="0.2">
      <c r="A56" s="217"/>
      <c r="B56" s="266"/>
      <c r="C56" s="176"/>
      <c r="E56" s="356" t="s">
        <v>86</v>
      </c>
      <c r="F56" s="357"/>
      <c r="G56" s="357">
        <f>G54+(G55*3)</f>
        <v>15298.977200000003</v>
      </c>
      <c r="H56" s="357">
        <f t="shared" ref="H56:I56" si="2">H54+(H55*3)</f>
        <v>14680.5308</v>
      </c>
      <c r="I56" s="357">
        <f t="shared" si="2"/>
        <v>10474.900800000001</v>
      </c>
      <c r="J56" s="357">
        <f t="shared" ref="J56:K56" si="3">J54+(J55*3)</f>
        <v>7480.8812000000007</v>
      </c>
      <c r="K56" s="358">
        <f t="shared" si="3"/>
        <v>5885.1728000000003</v>
      </c>
      <c r="L56" s="194"/>
      <c r="M56" s="189"/>
    </row>
    <row r="57" spans="1:13" x14ac:dyDescent="0.2">
      <c r="A57" s="217"/>
      <c r="B57" s="248"/>
      <c r="C57" s="176"/>
      <c r="E57" s="182"/>
      <c r="F57" s="180"/>
      <c r="G57" s="180"/>
      <c r="H57" s="180"/>
      <c r="I57" s="180"/>
      <c r="J57" s="199"/>
      <c r="K57" s="199"/>
      <c r="L57" s="199"/>
      <c r="M57" s="193"/>
    </row>
    <row r="58" spans="1:13" ht="23.25" customHeight="1" x14ac:dyDescent="0.2">
      <c r="A58" s="217"/>
      <c r="B58" s="248"/>
      <c r="C58" s="176"/>
      <c r="E58" s="437" t="s">
        <v>177</v>
      </c>
      <c r="F58" s="437"/>
      <c r="G58" s="437"/>
      <c r="H58" s="437"/>
      <c r="I58" s="437"/>
      <c r="J58" s="437"/>
      <c r="K58" s="437"/>
      <c r="L58" s="178"/>
      <c r="M58" s="189"/>
    </row>
    <row r="59" spans="1:13" ht="24" customHeight="1" x14ac:dyDescent="0.2">
      <c r="A59" s="217"/>
      <c r="B59" s="238"/>
      <c r="C59" s="176"/>
      <c r="E59" s="434" t="s">
        <v>96</v>
      </c>
      <c r="F59" s="434"/>
      <c r="G59" s="434"/>
      <c r="H59" s="434"/>
      <c r="I59" s="434"/>
      <c r="J59" s="434"/>
      <c r="K59" s="434"/>
      <c r="L59" s="191"/>
      <c r="M59" s="189"/>
    </row>
    <row r="60" spans="1:13" ht="25.5" customHeight="1" x14ac:dyDescent="0.2">
      <c r="A60" s="237"/>
      <c r="B60" s="238"/>
      <c r="C60" s="176"/>
      <c r="E60" s="434"/>
      <c r="F60" s="434"/>
      <c r="G60" s="434"/>
      <c r="H60" s="434"/>
      <c r="I60" s="434"/>
      <c r="J60" s="434"/>
      <c r="K60" s="434"/>
      <c r="L60" s="191"/>
      <c r="M60" s="189"/>
    </row>
    <row r="61" spans="1:13" ht="36.75" customHeight="1" x14ac:dyDescent="0.2">
      <c r="A61" s="217"/>
      <c r="B61" s="227"/>
      <c r="C61" s="176"/>
      <c r="E61" s="200"/>
      <c r="F61" s="200"/>
      <c r="G61" s="200"/>
      <c r="H61" s="200"/>
      <c r="I61" s="200"/>
      <c r="J61" s="191"/>
      <c r="K61" s="191"/>
      <c r="L61" s="191"/>
      <c r="M61" s="189"/>
    </row>
    <row r="62" spans="1:13" ht="23.25" customHeight="1" x14ac:dyDescent="0.2">
      <c r="A62" s="217"/>
      <c r="B62" s="266"/>
      <c r="C62" s="176"/>
      <c r="E62" s="200"/>
      <c r="F62" s="200"/>
      <c r="G62" s="200"/>
      <c r="H62" s="200"/>
      <c r="I62" s="200"/>
      <c r="J62" s="191"/>
      <c r="K62" s="191"/>
      <c r="L62" s="191"/>
      <c r="M62" s="189"/>
    </row>
    <row r="63" spans="1:13" ht="23.25" customHeight="1" x14ac:dyDescent="0.2">
      <c r="A63" s="217"/>
      <c r="B63" s="227"/>
      <c r="C63" s="176"/>
      <c r="E63" s="423"/>
      <c r="F63" s="423"/>
      <c r="G63" s="201"/>
      <c r="H63" s="201"/>
      <c r="I63" s="201"/>
      <c r="J63" s="191"/>
      <c r="K63" s="191"/>
      <c r="L63" s="191"/>
      <c r="M63" s="189"/>
    </row>
    <row r="64" spans="1:13" ht="32.25" customHeight="1" x14ac:dyDescent="0.2">
      <c r="A64" s="237"/>
      <c r="B64" s="238"/>
      <c r="C64" s="176"/>
      <c r="E64" s="413"/>
      <c r="F64" s="413"/>
      <c r="G64" s="200"/>
      <c r="H64" s="200"/>
      <c r="I64" s="200"/>
      <c r="J64" s="194"/>
      <c r="K64" s="194"/>
      <c r="L64" s="194"/>
      <c r="M64" s="193"/>
    </row>
    <row r="65" spans="1:13" ht="48" customHeight="1" x14ac:dyDescent="0.2">
      <c r="A65" s="217"/>
      <c r="B65" s="248"/>
      <c r="C65" s="176"/>
      <c r="E65" s="424"/>
      <c r="F65" s="424"/>
      <c r="G65" s="200"/>
      <c r="H65" s="200"/>
      <c r="I65" s="200"/>
      <c r="J65" s="191"/>
      <c r="K65" s="191"/>
      <c r="L65" s="191"/>
      <c r="M65" s="193"/>
    </row>
    <row r="66" spans="1:13" ht="48" customHeight="1" x14ac:dyDescent="0.2">
      <c r="A66" s="443"/>
      <c r="B66" s="443"/>
      <c r="C66" s="443"/>
      <c r="D66" s="264"/>
      <c r="E66" s="264"/>
      <c r="F66" s="264"/>
      <c r="G66" s="264"/>
      <c r="H66" s="264"/>
      <c r="I66" s="264"/>
      <c r="J66" s="194"/>
      <c r="K66" s="194"/>
      <c r="L66" s="194"/>
    </row>
    <row r="67" spans="1:13" ht="23.25" customHeight="1" x14ac:dyDescent="0.2">
      <c r="A67" s="217"/>
      <c r="B67" s="227"/>
      <c r="C67" s="176"/>
      <c r="E67" s="202"/>
      <c r="F67" s="202"/>
      <c r="G67" s="202"/>
      <c r="H67" s="202"/>
      <c r="I67" s="202"/>
      <c r="J67" s="194"/>
      <c r="K67" s="194"/>
      <c r="L67" s="194"/>
    </row>
    <row r="68" spans="1:13" ht="33" customHeight="1" x14ac:dyDescent="0.2">
      <c r="A68" s="217"/>
      <c r="B68" s="248"/>
      <c r="C68" s="176"/>
      <c r="E68" s="180"/>
      <c r="F68" s="180"/>
      <c r="G68" s="180"/>
      <c r="H68" s="180"/>
      <c r="I68" s="180"/>
      <c r="J68" s="198"/>
      <c r="K68" s="198"/>
      <c r="L68" s="198"/>
    </row>
    <row r="69" spans="1:13" ht="23.25" customHeight="1" x14ac:dyDescent="0.2">
      <c r="A69" s="217"/>
      <c r="B69" s="238"/>
      <c r="E69" s="180"/>
      <c r="F69" s="180"/>
      <c r="G69" s="180"/>
      <c r="H69" s="180"/>
      <c r="I69" s="180"/>
      <c r="J69" s="180"/>
      <c r="K69" s="180"/>
    </row>
    <row r="70" spans="1:13" ht="33" customHeight="1" x14ac:dyDescent="0.2">
      <c r="A70" s="217"/>
      <c r="B70" s="248"/>
      <c r="E70" s="180"/>
      <c r="F70" s="180"/>
      <c r="G70" s="180"/>
      <c r="H70" s="180"/>
      <c r="I70" s="180"/>
      <c r="J70" s="180"/>
      <c r="K70" s="180"/>
    </row>
    <row r="71" spans="1:13" ht="23.25" customHeight="1" x14ac:dyDescent="0.2">
      <c r="A71" s="217"/>
      <c r="B71" s="270"/>
      <c r="E71" s="180"/>
      <c r="F71" s="180"/>
      <c r="G71" s="180"/>
      <c r="H71" s="180"/>
      <c r="I71" s="180"/>
      <c r="J71" s="180"/>
      <c r="K71" s="180"/>
    </row>
    <row r="72" spans="1:13" ht="21.75" customHeight="1" x14ac:dyDescent="0.2">
      <c r="A72" s="217"/>
      <c r="B72" s="269"/>
      <c r="E72" s="180"/>
      <c r="F72" s="180"/>
      <c r="G72" s="180"/>
      <c r="H72" s="180"/>
      <c r="I72" s="180"/>
      <c r="J72" s="180"/>
      <c r="K72" s="180"/>
    </row>
    <row r="73" spans="1:13" ht="19.5" customHeight="1" x14ac:dyDescent="0.2">
      <c r="A73" s="237"/>
      <c r="B73" s="238"/>
      <c r="E73" s="180"/>
      <c r="F73" s="180"/>
      <c r="G73" s="180"/>
      <c r="H73" s="180"/>
      <c r="I73" s="180"/>
      <c r="J73" s="180"/>
      <c r="K73" s="180"/>
    </row>
    <row r="74" spans="1:13" ht="19.5" customHeight="1" x14ac:dyDescent="0.2">
      <c r="A74" s="217"/>
      <c r="B74" s="238"/>
      <c r="E74" s="180"/>
      <c r="F74" s="180"/>
      <c r="G74" s="180"/>
      <c r="H74" s="180"/>
      <c r="I74" s="180"/>
      <c r="J74" s="180"/>
      <c r="K74" s="180"/>
    </row>
    <row r="75" spans="1:13" ht="24.75" customHeight="1" x14ac:dyDescent="0.2">
      <c r="A75" s="217"/>
      <c r="B75" s="238"/>
      <c r="E75" s="180"/>
      <c r="F75" s="180"/>
      <c r="G75" s="180"/>
      <c r="H75" s="180"/>
      <c r="I75" s="180"/>
      <c r="J75" s="180"/>
      <c r="K75" s="180"/>
    </row>
    <row r="76" spans="1:13" ht="24.75" customHeight="1" x14ac:dyDescent="0.2">
      <c r="A76" s="217"/>
      <c r="B76" s="238"/>
      <c r="E76" s="180"/>
      <c r="F76" s="180"/>
      <c r="G76" s="180"/>
      <c r="H76" s="180"/>
      <c r="I76" s="180"/>
      <c r="J76" s="180"/>
      <c r="K76" s="180"/>
    </row>
    <row r="77" spans="1:13" ht="24.75" customHeight="1" x14ac:dyDescent="0.2">
      <c r="A77" s="237"/>
      <c r="B77" s="238"/>
      <c r="E77" s="180"/>
      <c r="F77" s="180"/>
      <c r="G77" s="180"/>
      <c r="H77" s="180"/>
      <c r="I77" s="180"/>
      <c r="J77" s="180"/>
      <c r="K77" s="180"/>
    </row>
    <row r="78" spans="1:13" ht="24.75" customHeight="1" x14ac:dyDescent="0.2">
      <c r="A78" s="217"/>
      <c r="B78" s="248"/>
      <c r="E78" s="180"/>
      <c r="F78" s="180"/>
      <c r="G78" s="180"/>
      <c r="H78" s="180"/>
      <c r="I78" s="180"/>
      <c r="J78" s="180"/>
      <c r="K78" s="180"/>
    </row>
    <row r="79" spans="1:13" ht="24.75" customHeight="1" x14ac:dyDescent="0.2">
      <c r="A79" s="217"/>
      <c r="B79" s="248"/>
      <c r="E79" s="180"/>
      <c r="F79" s="180"/>
      <c r="G79" s="180"/>
      <c r="H79" s="180"/>
      <c r="I79" s="180"/>
      <c r="J79" s="180"/>
      <c r="K79" s="180"/>
    </row>
    <row r="80" spans="1:13" ht="24.75" customHeight="1" x14ac:dyDescent="0.2">
      <c r="A80" s="217"/>
      <c r="B80" s="248"/>
      <c r="E80" s="180"/>
      <c r="F80" s="180"/>
      <c r="G80" s="180"/>
      <c r="H80" s="180"/>
      <c r="I80" s="180"/>
      <c r="J80" s="180"/>
      <c r="K80" s="180"/>
    </row>
    <row r="81" spans="1:11" ht="24.75" customHeight="1" x14ac:dyDescent="0.2">
      <c r="A81" s="217"/>
      <c r="B81" s="248"/>
      <c r="E81" s="180"/>
      <c r="F81" s="180"/>
      <c r="G81" s="180"/>
      <c r="H81" s="180"/>
      <c r="I81" s="180"/>
      <c r="J81" s="180"/>
      <c r="K81" s="180"/>
    </row>
    <row r="82" spans="1:11" ht="32.25" customHeight="1" x14ac:dyDescent="0.2">
      <c r="A82" s="217"/>
      <c r="B82" s="248"/>
    </row>
    <row r="83" spans="1:11" ht="24.75" customHeight="1" x14ac:dyDescent="0.2">
      <c r="A83" s="217"/>
      <c r="B83" s="248"/>
    </row>
    <row r="84" spans="1:11" x14ac:dyDescent="0.2">
      <c r="A84" s="217"/>
      <c r="B84" s="248"/>
    </row>
    <row r="85" spans="1:11" ht="19.5" customHeight="1" x14ac:dyDescent="0.2">
      <c r="A85" s="217"/>
      <c r="B85" s="248"/>
    </row>
    <row r="86" spans="1:11" ht="19.5" customHeight="1" x14ac:dyDescent="0.2">
      <c r="A86" s="217"/>
      <c r="B86" s="248"/>
    </row>
    <row r="87" spans="1:11" ht="33.75" customHeight="1" x14ac:dyDescent="0.2">
      <c r="A87" s="237"/>
      <c r="B87" s="238"/>
    </row>
    <row r="88" spans="1:11" ht="19.5" customHeight="1" x14ac:dyDescent="0.2">
      <c r="A88" s="217"/>
      <c r="B88" s="227"/>
    </row>
    <row r="89" spans="1:11" ht="19.5" customHeight="1" x14ac:dyDescent="0.2">
      <c r="A89" s="217"/>
      <c r="B89" s="266"/>
    </row>
    <row r="90" spans="1:11" ht="19.5" customHeight="1" x14ac:dyDescent="0.2">
      <c r="A90" s="217"/>
      <c r="B90" s="266"/>
    </row>
    <row r="91" spans="1:11" ht="19.5" customHeight="1" x14ac:dyDescent="0.2">
      <c r="A91" s="217"/>
      <c r="B91" s="266"/>
    </row>
    <row r="92" spans="1:11" ht="19.5" customHeight="1" x14ac:dyDescent="0.2">
      <c r="A92" s="217"/>
      <c r="B92" s="266"/>
    </row>
    <row r="93" spans="1:11" x14ac:dyDescent="0.2">
      <c r="A93" s="217"/>
      <c r="B93" s="266"/>
    </row>
    <row r="94" spans="1:11" x14ac:dyDescent="0.2">
      <c r="A94" s="217"/>
      <c r="B94" s="266"/>
    </row>
    <row r="95" spans="1:11" x14ac:dyDescent="0.2">
      <c r="A95" s="217"/>
      <c r="B95" s="266"/>
    </row>
    <row r="96" spans="1:11" x14ac:dyDescent="0.2">
      <c r="A96" s="199"/>
      <c r="B96" s="199"/>
    </row>
    <row r="97" spans="1:2" x14ac:dyDescent="0.2">
      <c r="A97" s="199"/>
      <c r="B97" s="199"/>
    </row>
    <row r="98" spans="1:2" x14ac:dyDescent="0.2">
      <c r="A98" s="199"/>
      <c r="B98" s="199"/>
    </row>
    <row r="99" spans="1:2" x14ac:dyDescent="0.2">
      <c r="A99" s="199"/>
      <c r="B99" s="199"/>
    </row>
    <row r="100" spans="1:2" x14ac:dyDescent="0.2">
      <c r="A100" s="199"/>
      <c r="B100" s="199"/>
    </row>
    <row r="101" spans="1:2" x14ac:dyDescent="0.2">
      <c r="A101" s="199"/>
      <c r="B101" s="199"/>
    </row>
  </sheetData>
  <sheetProtection algorithmName="SHA-512" hashValue="0aO8Ar+4bl4hMZvSRESI6fgCN04YxJ/qWQ8SXQIoAPvk2Ttd2UJor0H9wGfZn2S+a9Gxgl6T3ebI3wWzdzkG3w==" saltValue="HTXRHQhgN37bW+b3rsKqaA==" spinCount="100000" sheet="1" objects="1" scenarios="1"/>
  <mergeCells count="22">
    <mergeCell ref="E59:K60"/>
    <mergeCell ref="E47:K47"/>
    <mergeCell ref="A66:C66"/>
    <mergeCell ref="D13:E13"/>
    <mergeCell ref="D15:E15"/>
    <mergeCell ref="F13:I13"/>
    <mergeCell ref="A13:B13"/>
    <mergeCell ref="E65:F65"/>
    <mergeCell ref="B44:B45"/>
    <mergeCell ref="A44:A45"/>
    <mergeCell ref="D17:E17"/>
    <mergeCell ref="E51:F51"/>
    <mergeCell ref="E52:F52"/>
    <mergeCell ref="E63:F63"/>
    <mergeCell ref="E64:F64"/>
    <mergeCell ref="A15:B15"/>
    <mergeCell ref="E53:F53"/>
    <mergeCell ref="E27:K27"/>
    <mergeCell ref="E36:K36"/>
    <mergeCell ref="E58:K58"/>
    <mergeCell ref="E33:F33"/>
    <mergeCell ref="E42:F42"/>
  </mergeCells>
  <conditionalFormatting sqref="F15">
    <cfRule type="cellIs" dxfId="21" priority="4" stopIfTrue="1" operator="greaterThan">
      <formula>2</formula>
    </cfRule>
    <cfRule type="cellIs" dxfId="20" priority="5" stopIfTrue="1" operator="lessThan">
      <formula>1</formula>
    </cfRule>
  </conditionalFormatting>
  <conditionalFormatting sqref="I17 I15">
    <cfRule type="cellIs" dxfId="19" priority="3" stopIfTrue="1" operator="lessThan">
      <formula>18</formula>
    </cfRule>
  </conditionalFormatting>
  <conditionalFormatting sqref="F21">
    <cfRule type="cellIs" dxfId="18" priority="1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3" orientation="portrait" horizontalDpi="300" verticalDpi="300"/>
  <headerFooter alignWithMargins="0"/>
  <rowBreaks count="1" manualBreakCount="1">
    <brk id="69" max="16383" man="1"/>
  </rowBreaks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2:L101"/>
  <sheetViews>
    <sheetView showGridLines="0" topLeftCell="I1048576" workbookViewId="0">
      <selection sqref="A1:XFD1048576"/>
    </sheetView>
  </sheetViews>
  <sheetFormatPr baseColWidth="10" defaultColWidth="8.83203125" defaultRowHeight="16" zeroHeight="1" x14ac:dyDescent="0.2"/>
  <cols>
    <col min="1" max="1" width="75.5" style="42" customWidth="1"/>
    <col min="2" max="2" width="55.5" style="42" customWidth="1"/>
    <col min="3" max="3" width="1.5" style="134" customWidth="1"/>
    <col min="4" max="4" width="17.33203125" style="42" customWidth="1"/>
    <col min="5" max="5" width="17.6640625" style="42" customWidth="1"/>
    <col min="6" max="6" width="26.5" style="42" customWidth="1"/>
    <col min="7" max="7" width="23" style="42" customWidth="1"/>
    <col min="8" max="8" width="21.83203125" style="42" customWidth="1"/>
    <col min="9" max="9" width="26.33203125" style="42" customWidth="1"/>
    <col min="10" max="10" width="19.6640625" style="42" customWidth="1"/>
    <col min="11" max="16384" width="8.83203125" style="42"/>
  </cols>
  <sheetData>
    <row r="2" spans="1:10" ht="30" hidden="1" customHeight="1" x14ac:dyDescent="0.2">
      <c r="A2" s="51"/>
      <c r="B2" s="52"/>
      <c r="C2" s="53"/>
      <c r="D2" s="52"/>
      <c r="E2" s="52"/>
      <c r="F2" s="52"/>
      <c r="G2" s="52"/>
      <c r="H2" s="52"/>
      <c r="I2" s="52"/>
      <c r="J2" s="52"/>
    </row>
    <row r="3" spans="1:10" hidden="1" x14ac:dyDescent="0.2">
      <c r="A3" s="52"/>
      <c r="B3" s="52"/>
      <c r="C3" s="53"/>
      <c r="D3" s="52"/>
      <c r="E3" s="52"/>
      <c r="F3" s="52"/>
      <c r="G3" s="52"/>
      <c r="H3" s="52" t="s">
        <v>2</v>
      </c>
      <c r="I3" s="52" t="s">
        <v>2</v>
      </c>
      <c r="J3" s="52" t="s">
        <v>2</v>
      </c>
    </row>
    <row r="4" spans="1:10" hidden="1" x14ac:dyDescent="0.2">
      <c r="A4" s="52"/>
      <c r="B4" s="52"/>
      <c r="C4" s="53"/>
      <c r="D4" s="52"/>
      <c r="E4" s="52"/>
      <c r="F4" s="52"/>
      <c r="G4" s="52"/>
      <c r="H4" s="52"/>
      <c r="I4" s="52"/>
      <c r="J4" s="52"/>
    </row>
    <row r="5" spans="1:10" hidden="1" x14ac:dyDescent="0.2">
      <c r="A5" s="52"/>
      <c r="B5" s="52"/>
      <c r="C5" s="53"/>
      <c r="D5" s="52"/>
      <c r="E5" s="52"/>
      <c r="F5" s="52"/>
      <c r="G5" s="52"/>
      <c r="H5" s="52"/>
      <c r="I5" s="52"/>
      <c r="J5" s="52"/>
    </row>
    <row r="6" spans="1:10" hidden="1" x14ac:dyDescent="0.2">
      <c r="A6" s="52"/>
      <c r="B6" s="52"/>
      <c r="C6" s="53"/>
      <c r="D6" s="52"/>
      <c r="E6" s="52"/>
      <c r="F6" s="52"/>
      <c r="G6" s="52"/>
      <c r="H6" s="52"/>
      <c r="I6" s="52"/>
      <c r="J6" s="52"/>
    </row>
    <row r="7" spans="1:10" hidden="1" x14ac:dyDescent="0.2">
      <c r="A7" s="52"/>
      <c r="B7" s="52"/>
      <c r="C7" s="53"/>
      <c r="D7" s="52"/>
      <c r="E7" s="52"/>
      <c r="F7" s="52"/>
      <c r="G7" s="52"/>
      <c r="H7" s="44" t="s">
        <v>2</v>
      </c>
      <c r="I7" s="44" t="s">
        <v>2</v>
      </c>
      <c r="J7" s="44" t="s">
        <v>2</v>
      </c>
    </row>
    <row r="8" spans="1:10" hidden="1" x14ac:dyDescent="0.2">
      <c r="A8" s="52"/>
      <c r="B8" s="52"/>
      <c r="C8" s="53"/>
      <c r="D8" s="52"/>
      <c r="E8" s="52"/>
      <c r="F8" s="52"/>
      <c r="G8" s="52"/>
      <c r="H8" s="52"/>
      <c r="I8" s="52"/>
      <c r="J8" s="52"/>
    </row>
    <row r="9" spans="1:10" hidden="1" x14ac:dyDescent="0.2">
      <c r="A9" s="52"/>
      <c r="B9" s="52"/>
      <c r="C9" s="53"/>
      <c r="D9" s="52"/>
      <c r="E9" s="52"/>
      <c r="F9" s="52"/>
      <c r="G9" s="52"/>
      <c r="H9" s="52"/>
      <c r="I9" s="52"/>
      <c r="J9" s="52"/>
    </row>
    <row r="10" spans="1:10" hidden="1" x14ac:dyDescent="0.2">
      <c r="A10" s="52"/>
      <c r="B10" s="52"/>
      <c r="C10" s="53"/>
      <c r="D10" s="52"/>
      <c r="E10" s="52"/>
      <c r="F10" s="52"/>
      <c r="G10" s="52"/>
      <c r="H10" s="52"/>
      <c r="I10" s="52"/>
      <c r="J10" s="52"/>
    </row>
    <row r="11" spans="1:10" hidden="1" x14ac:dyDescent="0.2">
      <c r="A11" s="52"/>
      <c r="B11" s="52"/>
      <c r="C11" s="53"/>
      <c r="D11" s="52"/>
      <c r="E11" s="52"/>
      <c r="F11" s="52"/>
      <c r="G11" s="52"/>
      <c r="H11" s="52"/>
      <c r="I11" s="52"/>
      <c r="J11" s="52"/>
    </row>
    <row r="12" spans="1:10" hidden="1" x14ac:dyDescent="0.2">
      <c r="A12" s="52"/>
      <c r="B12" s="52"/>
      <c r="C12" s="53"/>
      <c r="D12" s="52"/>
      <c r="E12" s="52"/>
      <c r="F12" s="52"/>
      <c r="G12" s="52"/>
      <c r="H12" s="52"/>
      <c r="I12" s="52"/>
      <c r="J12" s="52"/>
    </row>
    <row r="13" spans="1:10" hidden="1" x14ac:dyDescent="0.2">
      <c r="A13" s="52"/>
      <c r="B13" s="52"/>
      <c r="C13" s="53"/>
      <c r="D13" s="52"/>
      <c r="E13" s="52"/>
      <c r="F13" s="52"/>
      <c r="G13" s="52"/>
      <c r="H13" s="52"/>
      <c r="I13" s="52"/>
      <c r="J13" s="52"/>
    </row>
    <row r="14" spans="1:10" hidden="1" x14ac:dyDescent="0.2">
      <c r="A14" s="52"/>
      <c r="B14" s="52"/>
      <c r="C14" s="53"/>
      <c r="D14" s="52"/>
      <c r="E14" s="52"/>
      <c r="F14" s="52"/>
      <c r="G14" s="52"/>
      <c r="H14" s="52"/>
      <c r="I14" s="52"/>
      <c r="J14" s="52"/>
    </row>
    <row r="15" spans="1:10" hidden="1" x14ac:dyDescent="0.2">
      <c r="A15" s="52"/>
      <c r="B15" s="52"/>
      <c r="C15" s="53"/>
      <c r="D15" s="52"/>
      <c r="E15" s="52"/>
      <c r="F15" s="52"/>
      <c r="G15" s="52"/>
      <c r="H15" s="52"/>
      <c r="I15" s="52"/>
      <c r="J15" s="52"/>
    </row>
    <row r="16" spans="1:10" hidden="1" x14ac:dyDescent="0.2">
      <c r="A16" s="52"/>
      <c r="B16" s="52"/>
      <c r="C16" s="53"/>
      <c r="D16" s="52"/>
      <c r="E16" s="52"/>
      <c r="F16" s="52"/>
      <c r="G16" s="52"/>
      <c r="H16" s="52"/>
      <c r="I16" s="52"/>
      <c r="J16" s="52"/>
    </row>
    <row r="17" spans="1:12" hidden="1" x14ac:dyDescent="0.2">
      <c r="A17" s="52"/>
      <c r="B17" s="52"/>
      <c r="C17" s="53"/>
      <c r="D17" s="52"/>
      <c r="E17" s="52"/>
      <c r="F17" s="52"/>
      <c r="G17" s="52"/>
      <c r="H17" s="52"/>
      <c r="I17" s="52"/>
      <c r="J17" s="52"/>
    </row>
    <row r="18" spans="1:12" hidden="1" x14ac:dyDescent="0.2">
      <c r="A18" s="52"/>
      <c r="B18" s="52"/>
      <c r="C18" s="53"/>
      <c r="D18" s="52"/>
      <c r="E18" s="52"/>
      <c r="F18" s="52"/>
      <c r="G18" s="52"/>
      <c r="H18" s="52"/>
      <c r="I18" s="52"/>
      <c r="J18" s="52"/>
    </row>
    <row r="19" spans="1:12" hidden="1" x14ac:dyDescent="0.2">
      <c r="A19" s="52"/>
      <c r="B19" s="52"/>
      <c r="C19" s="53"/>
      <c r="D19" s="52"/>
      <c r="E19" s="52"/>
      <c r="F19" s="52"/>
      <c r="G19" s="52"/>
      <c r="H19" s="52"/>
      <c r="I19" s="52"/>
      <c r="J19" s="52"/>
    </row>
    <row r="20" spans="1:12" hidden="1" x14ac:dyDescent="0.2">
      <c r="A20" s="52"/>
      <c r="B20" s="52"/>
      <c r="C20" s="53"/>
      <c r="D20" s="52"/>
      <c r="E20" s="52"/>
      <c r="F20" s="52"/>
      <c r="G20" s="52"/>
      <c r="H20" s="52"/>
      <c r="I20" s="52"/>
      <c r="J20" s="52"/>
    </row>
    <row r="21" spans="1:12" ht="29.25" hidden="1" customHeight="1" x14ac:dyDescent="0.2">
      <c r="A21" s="466"/>
      <c r="B21" s="466"/>
      <c r="C21" s="466"/>
      <c r="D21" s="466"/>
      <c r="E21" s="466"/>
      <c r="F21" s="466"/>
      <c r="G21" s="466"/>
      <c r="H21" s="466"/>
      <c r="I21" s="466"/>
      <c r="J21" s="466"/>
    </row>
    <row r="22" spans="1:12" ht="15" hidden="1" customHeight="1" x14ac:dyDescent="0.2">
      <c r="A22" s="54"/>
      <c r="B22" s="54"/>
      <c r="C22" s="55"/>
      <c r="D22" s="54"/>
      <c r="E22" s="54"/>
      <c r="F22" s="54"/>
      <c r="G22" s="54"/>
      <c r="H22" s="54"/>
      <c r="I22" s="54"/>
      <c r="J22" s="54"/>
    </row>
    <row r="23" spans="1:12" ht="29" hidden="1" customHeight="1" x14ac:dyDescent="0.25">
      <c r="A23" s="468" t="s">
        <v>160</v>
      </c>
      <c r="B23" s="469"/>
      <c r="C23" s="49"/>
      <c r="D23" s="465" t="s">
        <v>33</v>
      </c>
      <c r="E23" s="465"/>
      <c r="F23" s="467" t="str">
        <f>+'INGRESO DE DATOS'!$D$15</f>
        <v>Nombre Completo</v>
      </c>
      <c r="G23" s="467"/>
      <c r="H23" s="467"/>
      <c r="I23" s="467"/>
      <c r="J23" s="45"/>
    </row>
    <row r="24" spans="1:12" ht="29" hidden="1" customHeight="1" x14ac:dyDescent="0.2">
      <c r="A24" s="56" t="s">
        <v>45</v>
      </c>
      <c r="B24" s="57" t="s">
        <v>51</v>
      </c>
      <c r="C24" s="58"/>
      <c r="D24" s="52"/>
      <c r="E24" s="52"/>
      <c r="F24" s="52"/>
      <c r="G24" s="52"/>
      <c r="H24" s="52"/>
      <c r="I24" s="52"/>
      <c r="J24" s="53"/>
    </row>
    <row r="25" spans="1:12" ht="48" hidden="1" customHeight="1" x14ac:dyDescent="0.2">
      <c r="A25" s="56" t="s">
        <v>46</v>
      </c>
      <c r="B25" s="57" t="s">
        <v>161</v>
      </c>
      <c r="C25" s="58"/>
      <c r="D25" s="465" t="s">
        <v>34</v>
      </c>
      <c r="E25" s="465"/>
      <c r="F25" s="48">
        <f>+'INGRESO DE DATOS'!$D$17</f>
        <v>2</v>
      </c>
      <c r="G25" s="52"/>
      <c r="H25" s="47" t="s">
        <v>35</v>
      </c>
      <c r="I25" s="48">
        <f>+'INGRESO DE DATOS'!$D$19</f>
        <v>42</v>
      </c>
      <c r="J25" s="45"/>
    </row>
    <row r="26" spans="1:12" ht="24" hidden="1" customHeight="1" x14ac:dyDescent="0.2">
      <c r="A26" s="56" t="s">
        <v>47</v>
      </c>
      <c r="B26" s="59" t="s">
        <v>23</v>
      </c>
      <c r="C26" s="58"/>
      <c r="D26" s="60"/>
      <c r="E26" s="60"/>
      <c r="F26" s="61"/>
      <c r="G26" s="61"/>
      <c r="H26" s="61"/>
      <c r="I26" s="61"/>
      <c r="J26" s="52"/>
    </row>
    <row r="27" spans="1:12" ht="24" hidden="1" customHeight="1" x14ac:dyDescent="0.2">
      <c r="A27" s="56" t="s">
        <v>48</v>
      </c>
      <c r="B27" s="57" t="s">
        <v>22</v>
      </c>
      <c r="C27" s="58"/>
      <c r="D27" s="465" t="s">
        <v>36</v>
      </c>
      <c r="E27" s="465"/>
      <c r="F27" s="48">
        <f>+'INGRESO DE DATOS'!$H$17</f>
        <v>3</v>
      </c>
      <c r="G27" s="61"/>
      <c r="H27" s="47" t="s">
        <v>92</v>
      </c>
      <c r="I27" s="48">
        <f>+'INGRESO DE DATOS'!$H$19</f>
        <v>38</v>
      </c>
    </row>
    <row r="28" spans="1:12" s="60" customFormat="1" ht="24" hidden="1" customHeight="1" x14ac:dyDescent="0.2">
      <c r="A28" s="62" t="s">
        <v>49</v>
      </c>
      <c r="B28" s="63" t="s">
        <v>73</v>
      </c>
      <c r="C28" s="58"/>
      <c r="D28" s="61"/>
      <c r="E28" s="64"/>
      <c r="F28" s="65"/>
      <c r="G28" s="61"/>
      <c r="H28" s="61" t="s">
        <v>2</v>
      </c>
      <c r="I28" s="61" t="s">
        <v>2</v>
      </c>
      <c r="J28" s="61"/>
    </row>
    <row r="29" spans="1:12" s="60" customFormat="1" ht="24" hidden="1" customHeight="1" x14ac:dyDescent="0.2">
      <c r="A29" s="66" t="s">
        <v>50</v>
      </c>
      <c r="B29" s="63" t="s">
        <v>162</v>
      </c>
      <c r="C29" s="67"/>
      <c r="D29" s="52"/>
      <c r="E29" s="52"/>
      <c r="F29" s="453" t="s">
        <v>87</v>
      </c>
      <c r="G29" s="453"/>
      <c r="H29" s="454">
        <f ca="1">NOW()</f>
        <v>44798.443710648149</v>
      </c>
      <c r="I29" s="455"/>
    </row>
    <row r="30" spans="1:12" s="71" customFormat="1" ht="24" hidden="1" customHeight="1" x14ac:dyDescent="0.2">
      <c r="A30" s="68" t="s">
        <v>43</v>
      </c>
      <c r="B30" s="69"/>
      <c r="C30" s="67"/>
      <c r="D30" s="58"/>
      <c r="E30" s="58"/>
      <c r="F30" s="52"/>
      <c r="G30" s="52" t="s">
        <v>2</v>
      </c>
      <c r="H30" s="70" t="b">
        <v>0</v>
      </c>
      <c r="I30" s="52"/>
      <c r="J30" s="61" t="s">
        <v>2</v>
      </c>
    </row>
    <row r="31" spans="1:12" s="71" customFormat="1" ht="24" hidden="1" customHeight="1" x14ac:dyDescent="0.2">
      <c r="A31" s="72" t="s">
        <v>52</v>
      </c>
      <c r="B31" s="73">
        <v>1</v>
      </c>
      <c r="C31" s="58"/>
      <c r="D31" s="74"/>
      <c r="E31" s="50" t="s">
        <v>41</v>
      </c>
      <c r="F31" s="75"/>
      <c r="G31" s="76" t="s">
        <v>7</v>
      </c>
      <c r="H31" s="77" t="s">
        <v>8</v>
      </c>
      <c r="I31" s="52"/>
      <c r="J31" s="74"/>
    </row>
    <row r="32" spans="1:12" s="71" customFormat="1" ht="24" hidden="1" customHeight="1" x14ac:dyDescent="0.2">
      <c r="A32" s="62" t="s">
        <v>97</v>
      </c>
      <c r="B32" s="73">
        <v>1</v>
      </c>
      <c r="C32" s="58"/>
      <c r="D32" s="74"/>
      <c r="E32" s="78" t="s">
        <v>76</v>
      </c>
      <c r="F32" s="79"/>
      <c r="G32" s="80">
        <v>10000</v>
      </c>
      <c r="H32" s="81">
        <v>20000</v>
      </c>
      <c r="I32" s="49"/>
      <c r="J32" s="49"/>
      <c r="K32" s="49"/>
      <c r="L32" s="74"/>
    </row>
    <row r="33" spans="1:12" s="74" customFormat="1" ht="24" hidden="1" customHeight="1" x14ac:dyDescent="0.2">
      <c r="A33" s="62" t="s">
        <v>53</v>
      </c>
      <c r="B33" s="82" t="s">
        <v>23</v>
      </c>
      <c r="C33" s="58"/>
      <c r="D33" s="58"/>
      <c r="E33" s="83" t="s">
        <v>77</v>
      </c>
      <c r="F33" s="84"/>
      <c r="G33" s="85">
        <v>10000</v>
      </c>
      <c r="H33" s="86">
        <v>20000</v>
      </c>
      <c r="I33" s="87"/>
      <c r="J33" s="87"/>
      <c r="K33" s="87"/>
    </row>
    <row r="34" spans="1:12" s="74" customFormat="1" ht="24" hidden="1" customHeight="1" x14ac:dyDescent="0.2">
      <c r="A34" s="72" t="s">
        <v>98</v>
      </c>
      <c r="B34" s="82" t="s">
        <v>23</v>
      </c>
      <c r="C34" s="58"/>
      <c r="D34" s="58"/>
      <c r="E34" s="52"/>
      <c r="F34" s="88"/>
      <c r="G34" s="52"/>
      <c r="H34" s="52"/>
      <c r="I34" s="87"/>
      <c r="J34" s="87"/>
      <c r="K34" s="87"/>
      <c r="L34" s="89"/>
    </row>
    <row r="35" spans="1:12" s="74" customFormat="1" ht="24" hidden="1" customHeight="1" x14ac:dyDescent="0.2">
      <c r="A35" s="62" t="s">
        <v>54</v>
      </c>
      <c r="B35" s="82" t="s">
        <v>23</v>
      </c>
      <c r="C35" s="58"/>
      <c r="D35" s="58"/>
      <c r="E35" s="463" t="s">
        <v>157</v>
      </c>
      <c r="F35" s="464"/>
      <c r="G35" s="464"/>
      <c r="H35" s="464"/>
      <c r="I35" s="90"/>
      <c r="J35" s="90"/>
      <c r="K35" s="90"/>
      <c r="L35" s="91"/>
    </row>
    <row r="36" spans="1:12" s="89" customFormat="1" ht="24" hidden="1" customHeight="1" x14ac:dyDescent="0.2">
      <c r="A36" s="92" t="s">
        <v>99</v>
      </c>
      <c r="B36" s="82" t="s">
        <v>23</v>
      </c>
      <c r="C36" s="58"/>
      <c r="D36" s="58"/>
      <c r="E36" s="93" t="s">
        <v>80</v>
      </c>
      <c r="F36" s="94"/>
      <c r="G36" s="95">
        <f>VLOOKUP($I$25,Tablas!$A$1129:$G$1195,3,TRUE)</f>
        <v>3586</v>
      </c>
      <c r="H36" s="94">
        <f>VLOOKUP($I$25,Tablas!$A$1129:$G$1195,4,TRUE)</f>
        <v>2717</v>
      </c>
      <c r="I36" s="45"/>
      <c r="J36" s="45"/>
      <c r="K36" s="45"/>
      <c r="L36" s="91"/>
    </row>
    <row r="37" spans="1:12" s="91" customFormat="1" ht="24" hidden="1" customHeight="1" x14ac:dyDescent="0.2">
      <c r="A37" s="96" t="s">
        <v>132</v>
      </c>
      <c r="B37" s="82" t="s">
        <v>23</v>
      </c>
      <c r="C37" s="58"/>
      <c r="D37" s="97"/>
      <c r="E37" s="98" t="s">
        <v>81</v>
      </c>
      <c r="F37" s="99"/>
      <c r="G37" s="98">
        <f>IF($F$25=1,0,(VLOOKUP($I$27,Tablas!$A$1129:$G$1195,3,TRUE)))</f>
        <v>3198</v>
      </c>
      <c r="H37" s="99">
        <f>IF($F$25=1,0,(VLOOKUP($I$27,Tablas!$A$1129:$G$1195,4,TRUE)))</f>
        <v>2428</v>
      </c>
      <c r="I37" s="100"/>
      <c r="J37" s="100"/>
      <c r="K37" s="100"/>
    </row>
    <row r="38" spans="1:12" s="91" customFormat="1" ht="36" hidden="1" customHeight="1" x14ac:dyDescent="0.2">
      <c r="A38" s="96" t="s">
        <v>100</v>
      </c>
      <c r="B38" s="82" t="s">
        <v>23</v>
      </c>
      <c r="C38" s="58"/>
      <c r="D38" s="97"/>
      <c r="E38" s="98" t="s">
        <v>95</v>
      </c>
      <c r="F38" s="101"/>
      <c r="G38" s="102">
        <f>IF($F$27=0,0,(VLOOKUP($F$27,Tablas!$A$1196:$G$1198,3,TRUE)))</f>
        <v>2428</v>
      </c>
      <c r="H38" s="103">
        <f>IF($F$27=0,0,(VLOOKUP($F$27,Tablas!$A$1196:$G$1198,4,TRUE)))</f>
        <v>1905</v>
      </c>
      <c r="I38" s="100"/>
      <c r="J38" s="100"/>
      <c r="K38" s="100"/>
    </row>
    <row r="39" spans="1:12" s="91" customFormat="1" ht="24" hidden="1" customHeight="1" x14ac:dyDescent="0.2">
      <c r="A39" s="96" t="s">
        <v>133</v>
      </c>
      <c r="B39" s="82" t="s">
        <v>23</v>
      </c>
      <c r="C39" s="97"/>
      <c r="D39" s="58"/>
      <c r="E39" s="104" t="s">
        <v>82</v>
      </c>
      <c r="F39" s="105"/>
      <c r="G39" s="106">
        <f>SUM(G36:G38)</f>
        <v>9212</v>
      </c>
      <c r="H39" s="105">
        <f t="shared" ref="H39" si="0">SUM(H36:H38)</f>
        <v>7050</v>
      </c>
      <c r="I39" s="100"/>
      <c r="J39" s="100"/>
      <c r="K39" s="100"/>
      <c r="L39" s="107"/>
    </row>
    <row r="40" spans="1:12" s="91" customFormat="1" ht="18" hidden="1" customHeight="1" x14ac:dyDescent="0.2">
      <c r="A40" s="72" t="s">
        <v>134</v>
      </c>
      <c r="B40" s="82" t="s">
        <v>23</v>
      </c>
      <c r="C40" s="97"/>
      <c r="D40" s="97"/>
      <c r="E40" s="98" t="s">
        <v>83</v>
      </c>
      <c r="F40" s="99"/>
      <c r="G40" s="100">
        <v>75</v>
      </c>
      <c r="H40" s="99">
        <v>75</v>
      </c>
      <c r="I40" s="108"/>
      <c r="J40" s="108"/>
      <c r="K40" s="108"/>
    </row>
    <row r="41" spans="1:12" s="107" customFormat="1" ht="24" hidden="1" customHeight="1" x14ac:dyDescent="0.2">
      <c r="A41" s="62" t="s">
        <v>101</v>
      </c>
      <c r="B41" s="73">
        <v>1</v>
      </c>
      <c r="C41" s="58"/>
      <c r="D41" s="109"/>
      <c r="E41" s="98" t="s">
        <v>152</v>
      </c>
      <c r="F41" s="99"/>
      <c r="G41" s="100">
        <f>(G40)*14.49%</f>
        <v>10.8675</v>
      </c>
      <c r="H41" s="110">
        <f>(H40)*14.49%</f>
        <v>10.8675</v>
      </c>
      <c r="I41" s="100"/>
      <c r="J41" s="100"/>
      <c r="K41" s="100"/>
      <c r="L41" s="91"/>
    </row>
    <row r="42" spans="1:12" s="91" customFormat="1" ht="24" hidden="1" customHeight="1" x14ac:dyDescent="0.2">
      <c r="A42" s="72" t="s">
        <v>102</v>
      </c>
      <c r="B42" s="73">
        <v>1</v>
      </c>
      <c r="C42" s="97"/>
      <c r="D42" s="109"/>
      <c r="E42" s="111" t="s">
        <v>86</v>
      </c>
      <c r="F42" s="112"/>
      <c r="G42" s="113">
        <f>SUM(G39:G41)</f>
        <v>9297.8675000000003</v>
      </c>
      <c r="H42" s="112">
        <f>SUM(H39:H41)</f>
        <v>7135.8675000000003</v>
      </c>
      <c r="I42" s="100"/>
      <c r="J42" s="100"/>
      <c r="K42" s="100"/>
    </row>
    <row r="43" spans="1:12" s="91" customFormat="1" ht="29" hidden="1" customHeight="1" x14ac:dyDescent="0.2">
      <c r="A43" s="62" t="s">
        <v>103</v>
      </c>
      <c r="B43" s="82" t="s">
        <v>23</v>
      </c>
      <c r="C43" s="109"/>
      <c r="D43" s="109"/>
      <c r="G43" s="114"/>
      <c r="H43" s="114"/>
      <c r="I43" s="108"/>
      <c r="J43" s="108"/>
      <c r="K43" s="108"/>
    </row>
    <row r="44" spans="1:12" s="91" customFormat="1" ht="24" hidden="1" customHeight="1" x14ac:dyDescent="0.15">
      <c r="A44" s="115" t="s">
        <v>44</v>
      </c>
      <c r="B44" s="69"/>
      <c r="C44" s="109"/>
      <c r="D44" s="109"/>
      <c r="E44" s="463" t="s">
        <v>158</v>
      </c>
      <c r="F44" s="464"/>
      <c r="G44" s="464"/>
      <c r="H44" s="464"/>
      <c r="I44" s="108"/>
      <c r="J44" s="108"/>
      <c r="K44" s="108"/>
      <c r="L44" s="107"/>
    </row>
    <row r="45" spans="1:12" s="91" customFormat="1" ht="24" hidden="1" customHeight="1" x14ac:dyDescent="0.2">
      <c r="A45" s="62" t="s">
        <v>57</v>
      </c>
      <c r="B45" s="73">
        <v>1</v>
      </c>
      <c r="C45" s="109"/>
      <c r="D45" s="67"/>
      <c r="E45" s="93" t="s">
        <v>80</v>
      </c>
      <c r="F45" s="116"/>
      <c r="G45" s="93">
        <f>VLOOKUP($I$25,Tablas!$A$1353:$G$1419,3,TRUE)</f>
        <v>1900.5800000000002</v>
      </c>
      <c r="H45" s="116">
        <f>VLOOKUP($I$25,Tablas!$A$1353:$G$1419,4,TRUE)</f>
        <v>1440.01</v>
      </c>
      <c r="I45" s="114"/>
      <c r="J45" s="114"/>
      <c r="K45" s="114"/>
    </row>
    <row r="46" spans="1:12" s="107" customFormat="1" ht="35.25" hidden="1" customHeight="1" x14ac:dyDescent="0.2">
      <c r="A46" s="62" t="s">
        <v>104</v>
      </c>
      <c r="B46" s="82" t="s">
        <v>23</v>
      </c>
      <c r="C46" s="109"/>
      <c r="D46" s="67"/>
      <c r="E46" s="98" t="s">
        <v>81</v>
      </c>
      <c r="F46" s="99"/>
      <c r="G46" s="98">
        <f>IF($F$25=1,0,(VLOOKUP($I$27,Tablas!$A$1353:$G$1419,3,TRUE)))</f>
        <v>1694.94</v>
      </c>
      <c r="H46" s="99">
        <f>IF($F$25=1,0,(VLOOKUP($I$27,Tablas!$A$1353:$G$1419,4,TRUE)))</f>
        <v>1286.8400000000001</v>
      </c>
      <c r="I46" s="45"/>
      <c r="J46" s="45"/>
      <c r="K46" s="45"/>
      <c r="L46" s="91"/>
    </row>
    <row r="47" spans="1:12" s="91" customFormat="1" ht="31.5" hidden="1" customHeight="1" x14ac:dyDescent="0.2">
      <c r="A47" s="117" t="s">
        <v>140</v>
      </c>
      <c r="B47" s="82" t="s">
        <v>23</v>
      </c>
      <c r="C47" s="67"/>
      <c r="D47" s="58"/>
      <c r="E47" s="98" t="s">
        <v>95</v>
      </c>
      <c r="F47" s="99"/>
      <c r="G47" s="118">
        <f>IF($F$27=0,0,(VLOOKUP($F$27,Tablas!$A$1420:$G$1422,3,TRUE)))</f>
        <v>1286.8400000000001</v>
      </c>
      <c r="H47" s="110">
        <f>IF($F$27=0,0,(VLOOKUP($F$27,Tablas!$A$1420:$G$1422,4,TRUE)))</f>
        <v>1009.6500000000001</v>
      </c>
      <c r="I47" s="100"/>
      <c r="J47" s="100"/>
      <c r="K47" s="100"/>
    </row>
    <row r="48" spans="1:12" s="91" customFormat="1" ht="24" hidden="1" customHeight="1" x14ac:dyDescent="0.2">
      <c r="A48" s="117" t="s">
        <v>129</v>
      </c>
      <c r="B48" s="82" t="s">
        <v>23</v>
      </c>
      <c r="C48" s="67"/>
      <c r="D48" s="58"/>
      <c r="E48" s="104" t="s">
        <v>82</v>
      </c>
      <c r="F48" s="105"/>
      <c r="G48" s="106">
        <f>SUM(G45:G47)</f>
        <v>4882.3600000000006</v>
      </c>
      <c r="H48" s="105">
        <f>SUM(H45:H47)</f>
        <v>3736.5000000000005</v>
      </c>
      <c r="I48" s="100"/>
      <c r="J48" s="100"/>
      <c r="K48" s="100"/>
    </row>
    <row r="49" spans="1:12" s="91" customFormat="1" ht="24" hidden="1" customHeight="1" x14ac:dyDescent="0.15">
      <c r="A49" s="115" t="s">
        <v>115</v>
      </c>
      <c r="B49" s="69"/>
      <c r="C49" s="58"/>
      <c r="D49" s="58"/>
      <c r="E49" s="98" t="s">
        <v>83</v>
      </c>
      <c r="F49" s="99"/>
      <c r="G49" s="100">
        <v>75</v>
      </c>
      <c r="H49" s="99">
        <v>75</v>
      </c>
      <c r="I49" s="100"/>
      <c r="J49" s="100"/>
      <c r="K49" s="100"/>
      <c r="L49" s="107"/>
    </row>
    <row r="50" spans="1:12" s="91" customFormat="1" ht="24" hidden="1" customHeight="1" x14ac:dyDescent="0.15">
      <c r="A50" s="447" t="s">
        <v>105</v>
      </c>
      <c r="B50" s="449" t="s">
        <v>146</v>
      </c>
      <c r="C50" s="58"/>
      <c r="D50" s="58"/>
      <c r="E50" s="98" t="s">
        <v>152</v>
      </c>
      <c r="F50" s="99"/>
      <c r="G50" s="100">
        <f>(G49)*14.49%</f>
        <v>10.8675</v>
      </c>
      <c r="H50" s="99">
        <f>(H49)*14.49%</f>
        <v>10.8675</v>
      </c>
      <c r="I50" s="108"/>
      <c r="J50" s="108"/>
      <c r="K50" s="108"/>
    </row>
    <row r="51" spans="1:12" s="107" customFormat="1" ht="24" hidden="1" customHeight="1" x14ac:dyDescent="0.15">
      <c r="A51" s="448"/>
      <c r="B51" s="450"/>
      <c r="C51" s="58"/>
      <c r="D51" s="67"/>
      <c r="E51" s="119" t="s">
        <v>93</v>
      </c>
      <c r="F51" s="120"/>
      <c r="G51" s="121">
        <f>SUM(G48:G50)</f>
        <v>4968.2275000000009</v>
      </c>
      <c r="H51" s="120">
        <f>SUM(H48:H50)</f>
        <v>3822.3675000000003</v>
      </c>
      <c r="I51" s="100"/>
      <c r="J51" s="100"/>
      <c r="K51" s="100"/>
    </row>
    <row r="52" spans="1:12" s="91" customFormat="1" ht="24" hidden="1" customHeight="1" x14ac:dyDescent="0.15">
      <c r="A52" s="62" t="s">
        <v>106</v>
      </c>
      <c r="B52" s="122" t="s">
        <v>23</v>
      </c>
      <c r="C52" s="58"/>
      <c r="D52" s="67"/>
      <c r="E52" s="123" t="s">
        <v>94</v>
      </c>
      <c r="F52" s="124"/>
      <c r="G52" s="125">
        <f>G48+G50 - G49*14.49%</f>
        <v>4882.3600000000006</v>
      </c>
      <c r="H52" s="125">
        <f>H48+H50 - H49*14.49%</f>
        <v>3736.5000000000005</v>
      </c>
      <c r="I52" s="100"/>
      <c r="J52" s="100"/>
      <c r="K52" s="100"/>
    </row>
    <row r="53" spans="1:12" s="91" customFormat="1" ht="23.25" hidden="1" customHeight="1" x14ac:dyDescent="0.15">
      <c r="A53" s="62" t="s">
        <v>107</v>
      </c>
      <c r="B53" s="122" t="s">
        <v>63</v>
      </c>
      <c r="C53" s="67"/>
      <c r="E53" s="111" t="s">
        <v>86</v>
      </c>
      <c r="F53" s="126"/>
      <c r="G53" s="111">
        <f>G51+G52</f>
        <v>9850.5875000000015</v>
      </c>
      <c r="H53" s="112">
        <f t="shared" ref="H53" si="1">H51+H52</f>
        <v>7558.8675000000003</v>
      </c>
      <c r="I53" s="108"/>
      <c r="J53" s="108"/>
      <c r="K53" s="108"/>
    </row>
    <row r="54" spans="1:12" s="91" customFormat="1" ht="30" hidden="1" customHeight="1" x14ac:dyDescent="0.2">
      <c r="A54" s="62" t="s">
        <v>108</v>
      </c>
      <c r="B54" s="73">
        <v>1</v>
      </c>
      <c r="C54" s="67"/>
      <c r="D54" s="42"/>
      <c r="E54" s="42"/>
      <c r="F54" s="42"/>
      <c r="G54" s="42"/>
      <c r="H54" s="42"/>
      <c r="I54" s="46"/>
      <c r="J54" s="46"/>
      <c r="K54" s="46"/>
      <c r="L54" s="107"/>
    </row>
    <row r="55" spans="1:12" s="91" customFormat="1" ht="24" hidden="1" customHeight="1" x14ac:dyDescent="0.2">
      <c r="A55" s="62" t="s">
        <v>109</v>
      </c>
      <c r="B55" s="73">
        <v>1</v>
      </c>
      <c r="C55" s="58"/>
      <c r="D55" s="42"/>
      <c r="E55" s="463" t="s">
        <v>159</v>
      </c>
      <c r="F55" s="464"/>
      <c r="G55" s="464"/>
      <c r="H55" s="464"/>
      <c r="I55" s="114"/>
    </row>
    <row r="56" spans="1:12" s="91" customFormat="1" ht="23.25" hidden="1" customHeight="1" x14ac:dyDescent="0.2">
      <c r="A56" s="62" t="s">
        <v>110</v>
      </c>
      <c r="B56" s="73">
        <v>1</v>
      </c>
      <c r="C56" s="42"/>
      <c r="D56" s="42"/>
      <c r="E56" s="93" t="s">
        <v>80</v>
      </c>
      <c r="F56" s="116"/>
      <c r="G56" s="100">
        <f>VLOOKUP($I$25,Tablas!$A$1278:$G$1344,3,TRUE)</f>
        <v>986.15000000000009</v>
      </c>
      <c r="H56" s="116">
        <f>VLOOKUP($I$25,Tablas!$A$1278:$G$1344,4,TRUE)</f>
        <v>747.17500000000007</v>
      </c>
      <c r="I56" s="45"/>
      <c r="J56" s="45"/>
      <c r="K56" s="45"/>
    </row>
    <row r="57" spans="1:12" s="91" customFormat="1" ht="26.25" hidden="1" customHeight="1" x14ac:dyDescent="0.2">
      <c r="A57" s="62" t="s">
        <v>97</v>
      </c>
      <c r="B57" s="73">
        <v>1</v>
      </c>
      <c r="C57" s="42"/>
      <c r="D57" s="42"/>
      <c r="E57" s="98" t="s">
        <v>81</v>
      </c>
      <c r="F57" s="99"/>
      <c r="G57" s="100">
        <f>IF($F$25=1,0,(VLOOKUP($I$27,Tablas!$A$1278:$G$1344,3,TRUE)))</f>
        <v>879.45</v>
      </c>
      <c r="H57" s="99">
        <f>IF($F$25=1,0,(VLOOKUP($I$27,Tablas!$A$1278:$G$1344,4,TRUE)))</f>
        <v>667.7</v>
      </c>
      <c r="I57" s="100"/>
      <c r="J57" s="100"/>
      <c r="K57" s="100"/>
    </row>
    <row r="58" spans="1:12" s="107" customFormat="1" ht="33" hidden="1" customHeight="1" x14ac:dyDescent="0.2">
      <c r="A58" s="62" t="s">
        <v>111</v>
      </c>
      <c r="B58" s="73">
        <v>1</v>
      </c>
      <c r="C58" s="42"/>
      <c r="D58" s="42"/>
      <c r="E58" s="98" t="s">
        <v>95</v>
      </c>
      <c r="F58" s="99"/>
      <c r="G58" s="100">
        <f>IF($F$27=0,0,(VLOOKUP($F$27,Tablas!$A$1345:$G$1347,3,TRUE)))</f>
        <v>667.7</v>
      </c>
      <c r="H58" s="110">
        <f>IF($F$27=0,0,(VLOOKUP($F$27,Tablas!$A$1345:$G$1347,4,TRUE)))</f>
        <v>523.875</v>
      </c>
      <c r="I58" s="100"/>
      <c r="J58" s="100"/>
      <c r="K58" s="100"/>
      <c r="L58" s="91"/>
    </row>
    <row r="59" spans="1:12" s="91" customFormat="1" ht="24" hidden="1" customHeight="1" x14ac:dyDescent="0.2">
      <c r="A59" s="117" t="s">
        <v>112</v>
      </c>
      <c r="B59" s="122" t="s">
        <v>62</v>
      </c>
      <c r="C59" s="42"/>
      <c r="D59" s="42"/>
      <c r="E59" s="459" t="s">
        <v>82</v>
      </c>
      <c r="F59" s="460"/>
      <c r="G59" s="106">
        <f>SUM(G56:G58)</f>
        <v>2533.3000000000002</v>
      </c>
      <c r="H59" s="105">
        <f>SUM(H56:H58)</f>
        <v>1938.75</v>
      </c>
      <c r="I59" s="100"/>
      <c r="J59" s="100"/>
      <c r="K59" s="100"/>
      <c r="L59" s="107"/>
    </row>
    <row r="60" spans="1:12" s="91" customFormat="1" ht="24" hidden="1" customHeight="1" x14ac:dyDescent="0.2">
      <c r="A60" s="117" t="s">
        <v>135</v>
      </c>
      <c r="B60" s="73">
        <v>1</v>
      </c>
      <c r="C60" s="42"/>
      <c r="D60" s="42"/>
      <c r="E60" s="461" t="s">
        <v>83</v>
      </c>
      <c r="F60" s="462"/>
      <c r="G60" s="100">
        <v>75</v>
      </c>
      <c r="H60" s="99">
        <v>75</v>
      </c>
      <c r="I60" s="108"/>
      <c r="J60" s="108"/>
      <c r="K60" s="108"/>
    </row>
    <row r="61" spans="1:12" s="91" customFormat="1" ht="24" hidden="1" customHeight="1" x14ac:dyDescent="0.2">
      <c r="A61" s="62" t="s">
        <v>55</v>
      </c>
      <c r="B61" s="122" t="s">
        <v>29</v>
      </c>
      <c r="C61" s="42"/>
      <c r="D61" s="42"/>
      <c r="E61" s="98" t="s">
        <v>152</v>
      </c>
      <c r="F61" s="110"/>
      <c r="G61" s="100">
        <f>(G60)*14.49%</f>
        <v>10.8675</v>
      </c>
      <c r="H61" s="99">
        <f>(H60)*14.49%</f>
        <v>10.8675</v>
      </c>
      <c r="I61" s="100"/>
      <c r="J61" s="100"/>
      <c r="K61" s="100"/>
    </row>
    <row r="62" spans="1:12" s="91" customFormat="1" ht="24" hidden="1" customHeight="1" x14ac:dyDescent="0.2">
      <c r="A62" s="62" t="s">
        <v>113</v>
      </c>
      <c r="B62" s="122">
        <v>1</v>
      </c>
      <c r="C62" s="42"/>
      <c r="D62" s="42"/>
      <c r="E62" s="119" t="s">
        <v>93</v>
      </c>
      <c r="F62" s="120"/>
      <c r="G62" s="121">
        <f>SUM(G59:G61)</f>
        <v>2619.1675</v>
      </c>
      <c r="H62" s="120">
        <f>SUM(H59:H61)</f>
        <v>2024.6175000000001</v>
      </c>
      <c r="I62" s="100"/>
      <c r="J62" s="100"/>
      <c r="K62" s="100"/>
    </row>
    <row r="63" spans="1:12" s="107" customFormat="1" ht="35.25" hidden="1" customHeight="1" x14ac:dyDescent="0.2">
      <c r="A63" s="62" t="s">
        <v>56</v>
      </c>
      <c r="B63" s="122">
        <v>1</v>
      </c>
      <c r="C63" s="42"/>
      <c r="D63" s="42"/>
      <c r="E63" s="123" t="s">
        <v>156</v>
      </c>
      <c r="F63" s="124"/>
      <c r="G63" s="125">
        <f>G59+G61 - G60*14.49%</f>
        <v>2533.3000000000002</v>
      </c>
      <c r="H63" s="125">
        <f>H59+H61 - H60*14.49%</f>
        <v>1938.75</v>
      </c>
      <c r="I63" s="108"/>
      <c r="J63" s="108"/>
      <c r="K63" s="108"/>
      <c r="L63" s="91"/>
    </row>
    <row r="64" spans="1:12" ht="24" hidden="1" customHeight="1" x14ac:dyDescent="0.2">
      <c r="A64" s="62" t="s">
        <v>148</v>
      </c>
      <c r="B64" s="73" t="s">
        <v>149</v>
      </c>
      <c r="C64" s="42"/>
      <c r="E64" s="111" t="s">
        <v>86</v>
      </c>
      <c r="F64" s="112"/>
      <c r="G64" s="113">
        <f>G62+(G63*3)</f>
        <v>10219.067500000001</v>
      </c>
      <c r="H64" s="112">
        <f t="shared" ref="H64" si="2">H62+(H63*3)</f>
        <v>7840.8675000000003</v>
      </c>
      <c r="I64" s="108"/>
      <c r="J64" s="108"/>
      <c r="K64" s="108"/>
      <c r="L64" s="91"/>
    </row>
    <row r="65" spans="1:12" ht="25.5" hidden="1" customHeight="1" x14ac:dyDescent="0.2">
      <c r="A65" s="115" t="s">
        <v>114</v>
      </c>
      <c r="B65" s="69"/>
      <c r="C65" s="42"/>
      <c r="I65" s="127"/>
      <c r="J65" s="127"/>
      <c r="K65" s="127"/>
      <c r="L65" s="107"/>
    </row>
    <row r="66" spans="1:12" ht="24" hidden="1" customHeight="1" x14ac:dyDescent="0.2">
      <c r="A66" s="62" t="s">
        <v>58</v>
      </c>
      <c r="B66" s="128" t="s">
        <v>74</v>
      </c>
      <c r="C66" s="42"/>
      <c r="E66" s="463" t="s">
        <v>153</v>
      </c>
      <c r="F66" s="464"/>
      <c r="G66" s="464"/>
      <c r="H66" s="464"/>
      <c r="I66" s="45"/>
      <c r="J66" s="45"/>
      <c r="K66" s="45"/>
      <c r="L66" s="91"/>
    </row>
    <row r="67" spans="1:12" ht="27" hidden="1" customHeight="1" x14ac:dyDescent="0.2">
      <c r="A67" s="62" t="s">
        <v>59</v>
      </c>
      <c r="B67" s="122">
        <v>1</v>
      </c>
      <c r="C67" s="42"/>
      <c r="E67" s="93" t="s">
        <v>80</v>
      </c>
      <c r="F67" s="116"/>
      <c r="G67" s="100">
        <f>VLOOKUP($I$25,Tablas!$A$1203:$G$1269,3,TRUE)</f>
        <v>334.69333333333333</v>
      </c>
      <c r="H67" s="116">
        <f>VLOOKUP($I$25,Tablas!$A$1203:$G$1269,4,TRUE)</f>
        <v>253.58666666666667</v>
      </c>
      <c r="I67" s="100"/>
      <c r="J67" s="100"/>
      <c r="K67" s="100"/>
      <c r="L67" s="91"/>
    </row>
    <row r="68" spans="1:12" ht="25.5" hidden="1" customHeight="1" x14ac:dyDescent="0.2">
      <c r="A68" s="62" t="s">
        <v>60</v>
      </c>
      <c r="B68" s="122" t="s">
        <v>78</v>
      </c>
      <c r="C68" s="42"/>
      <c r="E68" s="98" t="s">
        <v>81</v>
      </c>
      <c r="F68" s="99"/>
      <c r="G68" s="100">
        <f>IF($F$25=1,0,(VLOOKUP($I$27,Tablas!$A$1203:$G$112694,3,TRUE)))</f>
        <v>298.48</v>
      </c>
      <c r="H68" s="99">
        <f>IF($F$25=1,0,(VLOOKUP($I$27,Tablas!$A$1203:$G$1269,4,TRUE)))</f>
        <v>226.61333333333334</v>
      </c>
      <c r="I68" s="100"/>
      <c r="J68" s="100"/>
      <c r="K68" s="100"/>
      <c r="L68" s="91"/>
    </row>
    <row r="69" spans="1:12" ht="36.75" hidden="1" customHeight="1" x14ac:dyDescent="0.2">
      <c r="A69" s="115" t="s">
        <v>116</v>
      </c>
      <c r="B69" s="69"/>
      <c r="C69" s="42"/>
      <c r="E69" s="98" t="s">
        <v>95</v>
      </c>
      <c r="F69" s="99"/>
      <c r="G69" s="100">
        <f>IF($F$27=0,0,(VLOOKUP($F$27,Tablas!$A$1270:$G$1272,3,TRUE)))</f>
        <v>226.61333333333334</v>
      </c>
      <c r="H69" s="110">
        <f>IF($F$27=0,0,(VLOOKUP($F$27,Tablas!$A$1270:$G$1272,4,TRUE)))</f>
        <v>177.8</v>
      </c>
      <c r="I69" s="100"/>
      <c r="J69" s="100"/>
      <c r="K69" s="100"/>
      <c r="L69" s="91"/>
    </row>
    <row r="70" spans="1:12" ht="24" hidden="1" customHeight="1" x14ac:dyDescent="0.2">
      <c r="A70" s="62" t="s">
        <v>117</v>
      </c>
      <c r="B70" s="73">
        <v>1</v>
      </c>
      <c r="C70" s="42"/>
      <c r="E70" s="459" t="s">
        <v>82</v>
      </c>
      <c r="F70" s="460"/>
      <c r="G70" s="106">
        <f>SUM(G67:G69)</f>
        <v>859.78666666666675</v>
      </c>
      <c r="H70" s="105">
        <f>SUM(H67:H69)</f>
        <v>658</v>
      </c>
      <c r="I70" s="100"/>
      <c r="J70" s="100"/>
      <c r="K70" s="100"/>
      <c r="L70" s="91"/>
    </row>
    <row r="71" spans="1:12" ht="24" hidden="1" customHeight="1" x14ac:dyDescent="0.2">
      <c r="A71" s="129" t="s">
        <v>118</v>
      </c>
      <c r="B71" s="130" t="s">
        <v>24</v>
      </c>
      <c r="C71" s="42"/>
      <c r="E71" s="461" t="s">
        <v>83</v>
      </c>
      <c r="F71" s="462"/>
      <c r="G71" s="100">
        <v>75</v>
      </c>
      <c r="H71" s="99">
        <v>75</v>
      </c>
      <c r="I71" s="100"/>
      <c r="J71" s="100"/>
      <c r="K71" s="100"/>
      <c r="L71" s="91"/>
    </row>
    <row r="72" spans="1:12" ht="24" hidden="1" customHeight="1" x14ac:dyDescent="0.2">
      <c r="A72" s="129" t="s">
        <v>71</v>
      </c>
      <c r="B72" s="131" t="s">
        <v>144</v>
      </c>
      <c r="C72" s="42"/>
      <c r="E72" s="98" t="s">
        <v>152</v>
      </c>
      <c r="F72" s="110"/>
      <c r="G72" s="100">
        <f>(G71)*14.49%</f>
        <v>10.8675</v>
      </c>
      <c r="H72" s="99">
        <f>(H71)*14.49%</f>
        <v>10.8675</v>
      </c>
      <c r="I72" s="108"/>
      <c r="J72" s="108"/>
      <c r="K72" s="108"/>
      <c r="L72" s="107"/>
    </row>
    <row r="73" spans="1:12" ht="37.5" hidden="1" customHeight="1" x14ac:dyDescent="0.2">
      <c r="A73" s="129" t="s">
        <v>72</v>
      </c>
      <c r="B73" s="132" t="s">
        <v>145</v>
      </c>
      <c r="C73" s="42"/>
      <c r="E73" s="119" t="s">
        <v>93</v>
      </c>
      <c r="F73" s="120"/>
      <c r="G73" s="121">
        <f>SUM(G70:G72)</f>
        <v>945.6541666666667</v>
      </c>
      <c r="H73" s="120">
        <f>SUM(H70:H72)</f>
        <v>743.86749999999995</v>
      </c>
      <c r="I73" s="100"/>
      <c r="J73" s="100"/>
      <c r="K73" s="100"/>
      <c r="L73" s="107"/>
    </row>
    <row r="74" spans="1:12" ht="24" hidden="1" customHeight="1" x14ac:dyDescent="0.2">
      <c r="A74" s="62" t="s">
        <v>119</v>
      </c>
      <c r="B74" s="73">
        <v>1</v>
      </c>
      <c r="C74" s="42"/>
      <c r="E74" s="123" t="s">
        <v>155</v>
      </c>
      <c r="F74" s="124"/>
      <c r="G74" s="125">
        <f>G70+G72 - G71*14.49%</f>
        <v>859.78666666666675</v>
      </c>
      <c r="H74" s="125">
        <f>H70+H72 - H71*14.49%</f>
        <v>658</v>
      </c>
      <c r="I74" s="100"/>
      <c r="J74" s="100"/>
      <c r="K74" s="100"/>
    </row>
    <row r="75" spans="1:12" ht="24" hidden="1" customHeight="1" x14ac:dyDescent="0.2">
      <c r="A75" s="62" t="s">
        <v>136</v>
      </c>
      <c r="B75" s="82" t="s">
        <v>141</v>
      </c>
      <c r="C75" s="42"/>
      <c r="E75" s="111" t="s">
        <v>86</v>
      </c>
      <c r="F75" s="112"/>
      <c r="G75" s="113">
        <f>G73+(G74*11)</f>
        <v>10403.307500000001</v>
      </c>
      <c r="H75" s="112">
        <f>H73+(H74*11)</f>
        <v>7981.8675000000003</v>
      </c>
      <c r="I75" s="108"/>
      <c r="J75" s="108"/>
      <c r="K75" s="108"/>
    </row>
    <row r="76" spans="1:12" ht="24" hidden="1" customHeight="1" x14ac:dyDescent="0.2">
      <c r="A76" s="62" t="s">
        <v>61</v>
      </c>
      <c r="B76" s="73">
        <v>1</v>
      </c>
      <c r="C76" s="42"/>
      <c r="I76" s="108"/>
      <c r="J76" s="108"/>
      <c r="K76" s="108"/>
    </row>
    <row r="77" spans="1:12" ht="37.5" hidden="1" customHeight="1" x14ac:dyDescent="0.2">
      <c r="A77" s="62" t="s">
        <v>120</v>
      </c>
      <c r="B77" s="133" t="s">
        <v>142</v>
      </c>
      <c r="C77" s="42"/>
      <c r="I77" s="46"/>
      <c r="J77" s="46"/>
      <c r="K77" s="46"/>
    </row>
    <row r="78" spans="1:12" ht="44" hidden="1" customHeight="1" x14ac:dyDescent="0.2">
      <c r="A78" s="62" t="s">
        <v>163</v>
      </c>
      <c r="B78" s="122">
        <v>1</v>
      </c>
    </row>
    <row r="79" spans="1:12" ht="39" hidden="1" customHeight="1" x14ac:dyDescent="0.2">
      <c r="A79" s="115" t="s">
        <v>164</v>
      </c>
      <c r="B79" s="69"/>
    </row>
    <row r="80" spans="1:12" ht="24" hidden="1" customHeight="1" x14ac:dyDescent="0.2">
      <c r="A80" s="62" t="s">
        <v>64</v>
      </c>
      <c r="B80" s="82" t="s">
        <v>23</v>
      </c>
    </row>
    <row r="81" spans="1:9" ht="24" hidden="1" customHeight="1" x14ac:dyDescent="0.2">
      <c r="A81" s="62" t="s">
        <v>65</v>
      </c>
      <c r="B81" s="82" t="s">
        <v>23</v>
      </c>
      <c r="I81" s="43"/>
    </row>
    <row r="82" spans="1:9" ht="20.25" hidden="1" customHeight="1" x14ac:dyDescent="0.2">
      <c r="A82" s="135" t="s">
        <v>137</v>
      </c>
      <c r="B82" s="136" t="s">
        <v>23</v>
      </c>
      <c r="I82" s="137"/>
    </row>
    <row r="83" spans="1:9" ht="19.5" hidden="1" customHeight="1" x14ac:dyDescent="0.2">
      <c r="A83" s="138" t="s">
        <v>121</v>
      </c>
      <c r="B83" s="139"/>
      <c r="E83" s="456" t="s">
        <v>151</v>
      </c>
      <c r="F83" s="457"/>
      <c r="G83" s="457"/>
      <c r="H83" s="458"/>
      <c r="I83" s="140"/>
    </row>
    <row r="84" spans="1:9" ht="24" hidden="1" customHeight="1" x14ac:dyDescent="0.2">
      <c r="A84" s="135" t="s">
        <v>66</v>
      </c>
      <c r="B84" s="141">
        <v>1</v>
      </c>
      <c r="E84" s="451" t="s">
        <v>96</v>
      </c>
      <c r="F84" s="451"/>
      <c r="G84" s="451"/>
      <c r="H84" s="451"/>
    </row>
    <row r="85" spans="1:9" ht="24" hidden="1" customHeight="1" x14ac:dyDescent="0.2">
      <c r="A85" s="135" t="s">
        <v>122</v>
      </c>
      <c r="B85" s="141">
        <v>1</v>
      </c>
      <c r="E85" s="452"/>
      <c r="F85" s="452"/>
      <c r="G85" s="452"/>
      <c r="H85" s="452"/>
    </row>
    <row r="86" spans="1:9" ht="24" hidden="1" customHeight="1" x14ac:dyDescent="0.2">
      <c r="A86" s="135" t="s">
        <v>67</v>
      </c>
      <c r="B86" s="141">
        <v>1</v>
      </c>
      <c r="E86" s="452"/>
      <c r="F86" s="452"/>
      <c r="G86" s="452"/>
      <c r="H86" s="452"/>
    </row>
    <row r="87" spans="1:9" ht="24" hidden="1" customHeight="1" x14ac:dyDescent="0.2">
      <c r="A87" s="135" t="s">
        <v>68</v>
      </c>
      <c r="B87" s="141">
        <v>1</v>
      </c>
    </row>
    <row r="88" spans="1:9" ht="33" hidden="1" customHeight="1" x14ac:dyDescent="0.2">
      <c r="A88" s="62" t="s">
        <v>150</v>
      </c>
      <c r="B88" s="73">
        <v>1</v>
      </c>
    </row>
    <row r="89" spans="1:9" ht="24" hidden="1" customHeight="1" x14ac:dyDescent="0.2">
      <c r="A89" s="62" t="s">
        <v>123</v>
      </c>
      <c r="B89" s="73" t="s">
        <v>143</v>
      </c>
    </row>
    <row r="90" spans="1:9" ht="24" hidden="1" customHeight="1" x14ac:dyDescent="0.2">
      <c r="A90" s="135" t="s">
        <v>124</v>
      </c>
      <c r="B90" s="73">
        <v>1</v>
      </c>
    </row>
    <row r="91" spans="1:9" ht="17" hidden="1" x14ac:dyDescent="0.2">
      <c r="A91" s="135" t="s">
        <v>125</v>
      </c>
      <c r="B91" s="122" t="s">
        <v>23</v>
      </c>
    </row>
    <row r="92" spans="1:9" ht="16.5" hidden="1" customHeight="1" x14ac:dyDescent="0.2">
      <c r="A92" s="62" t="s">
        <v>69</v>
      </c>
      <c r="B92" s="73">
        <v>1</v>
      </c>
    </row>
    <row r="93" spans="1:9" ht="22.5" hidden="1" customHeight="1" x14ac:dyDescent="0.2">
      <c r="A93" s="115" t="s">
        <v>126</v>
      </c>
      <c r="B93" s="69"/>
    </row>
    <row r="94" spans="1:9" ht="24" hidden="1" customHeight="1" x14ac:dyDescent="0.2">
      <c r="A94" s="62" t="s">
        <v>127</v>
      </c>
      <c r="B94" s="122" t="s">
        <v>23</v>
      </c>
    </row>
    <row r="95" spans="1:9" ht="24" hidden="1" customHeight="1" x14ac:dyDescent="0.2">
      <c r="A95" s="117" t="s">
        <v>147</v>
      </c>
      <c r="B95" s="122" t="s">
        <v>23</v>
      </c>
    </row>
    <row r="96" spans="1:9" ht="31.5" hidden="1" customHeight="1" x14ac:dyDescent="0.2">
      <c r="A96" s="117" t="s">
        <v>128</v>
      </c>
      <c r="B96" s="122" t="s">
        <v>23</v>
      </c>
    </row>
    <row r="97" spans="1:2" ht="24" hidden="1" customHeight="1" x14ac:dyDescent="0.2">
      <c r="A97" s="62" t="s">
        <v>70</v>
      </c>
      <c r="B97" s="122" t="s">
        <v>23</v>
      </c>
    </row>
    <row r="98" spans="1:2" ht="24" hidden="1" customHeight="1" x14ac:dyDescent="0.2">
      <c r="A98" s="135" t="s">
        <v>138</v>
      </c>
      <c r="B98" s="122" t="s">
        <v>23</v>
      </c>
    </row>
    <row r="99" spans="1:2" ht="24" hidden="1" customHeight="1" x14ac:dyDescent="0.2">
      <c r="A99" s="135" t="s">
        <v>130</v>
      </c>
      <c r="B99" s="122" t="s">
        <v>23</v>
      </c>
    </row>
    <row r="100" spans="1:2" ht="24" hidden="1" customHeight="1" x14ac:dyDescent="0.2">
      <c r="A100" s="135" t="s">
        <v>131</v>
      </c>
      <c r="B100" s="122" t="s">
        <v>23</v>
      </c>
    </row>
    <row r="101" spans="1:2" ht="24" hidden="1" customHeight="1" thickBot="1" x14ac:dyDescent="0.25">
      <c r="A101" s="142" t="s">
        <v>139</v>
      </c>
      <c r="B101" s="143" t="s">
        <v>23</v>
      </c>
    </row>
  </sheetData>
  <sheetProtection algorithmName="SHA-512" hashValue="8Z6Q1kfDfI4ciI0xEZHaL8/M5IyQS49AQ0tZKPTX04CFR34mJMjzFMSs3pc6hKzj6QjPzvtAE+g+hbB0EFcIlA==" saltValue="96mMUii56XZ4DVb7/7KtzQ==" spinCount="100000" sheet="1" objects="1" scenarios="1" selectLockedCells="1"/>
  <mergeCells count="20">
    <mergeCell ref="D27:E27"/>
    <mergeCell ref="A21:J21"/>
    <mergeCell ref="D23:E23"/>
    <mergeCell ref="F23:I23"/>
    <mergeCell ref="D25:E25"/>
    <mergeCell ref="A23:B23"/>
    <mergeCell ref="A50:A51"/>
    <mergeCell ref="B50:B51"/>
    <mergeCell ref="E84:H86"/>
    <mergeCell ref="F29:G29"/>
    <mergeCell ref="H29:I29"/>
    <mergeCell ref="E83:H83"/>
    <mergeCell ref="E59:F59"/>
    <mergeCell ref="E60:F60"/>
    <mergeCell ref="E70:F70"/>
    <mergeCell ref="E71:F71"/>
    <mergeCell ref="E66:H66"/>
    <mergeCell ref="E55:H55"/>
    <mergeCell ref="E44:H44"/>
    <mergeCell ref="E35:H35"/>
  </mergeCells>
  <conditionalFormatting sqref="F25">
    <cfRule type="cellIs" dxfId="17" priority="3" stopIfTrue="1" operator="greaterThan">
      <formula>2</formula>
    </cfRule>
    <cfRule type="cellIs" dxfId="16" priority="4" stopIfTrue="1" operator="lessThan">
      <formula>1</formula>
    </cfRule>
  </conditionalFormatting>
  <conditionalFormatting sqref="I27 I25">
    <cfRule type="cellIs" dxfId="15" priority="1" stopIfTrue="1" operator="greaterThan">
      <formula>73</formula>
    </cfRule>
    <cfRule type="cellIs" dxfId="14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5" orientation="portrait" horizontalDpi="300" verticalDpi="30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I90"/>
  <sheetViews>
    <sheetView showGridLines="0" zoomScaleNormal="100" zoomScaleSheetLayoutView="70" zoomScalePageLayoutView="125" workbookViewId="0">
      <selection activeCell="A87" sqref="A87:I87"/>
    </sheetView>
  </sheetViews>
  <sheetFormatPr baseColWidth="10" defaultColWidth="8.83203125" defaultRowHeight="13" x14ac:dyDescent="0.15"/>
  <cols>
    <col min="1" max="1" width="30.83203125" style="306" customWidth="1"/>
    <col min="2" max="2" width="24.5" style="306" customWidth="1"/>
    <col min="3" max="3" width="27.6640625" style="306" customWidth="1"/>
    <col min="4" max="4" width="23" style="306" customWidth="1"/>
    <col min="5" max="5" width="21.6640625" style="306" customWidth="1"/>
    <col min="6" max="6" width="22.83203125" style="306" customWidth="1"/>
    <col min="7" max="7" width="35.5" style="306" customWidth="1"/>
    <col min="8" max="8" width="19.83203125" style="306" customWidth="1"/>
    <col min="9" max="9" width="14.33203125" style="306" customWidth="1"/>
    <col min="10" max="16384" width="8.83203125" style="306"/>
  </cols>
  <sheetData>
    <row r="1" spans="1:7" x14ac:dyDescent="0.15">
      <c r="A1" s="304"/>
      <c r="B1" s="305"/>
      <c r="C1" s="305"/>
      <c r="D1" s="305"/>
      <c r="E1" s="305"/>
      <c r="F1" s="305"/>
      <c r="G1" s="305"/>
    </row>
    <row r="2" spans="1:7" ht="13.5" customHeight="1" x14ac:dyDescent="0.15">
      <c r="A2" s="305"/>
      <c r="B2" s="305"/>
      <c r="C2" s="305"/>
      <c r="D2" s="305"/>
      <c r="E2" s="305" t="s">
        <v>2</v>
      </c>
      <c r="F2" s="305" t="s">
        <v>2</v>
      </c>
      <c r="G2" s="305"/>
    </row>
    <row r="3" spans="1:7" x14ac:dyDescent="0.15">
      <c r="A3" s="305"/>
      <c r="B3" s="305"/>
      <c r="C3" s="305"/>
      <c r="D3" s="305"/>
      <c r="E3" s="305"/>
      <c r="F3" s="305"/>
      <c r="G3" s="305"/>
    </row>
    <row r="4" spans="1:7" x14ac:dyDescent="0.15">
      <c r="A4" s="305"/>
      <c r="B4" s="305"/>
      <c r="C4" s="305"/>
      <c r="D4" s="305"/>
      <c r="E4" s="305"/>
      <c r="F4" s="305"/>
      <c r="G4" s="305"/>
    </row>
    <row r="5" spans="1:7" x14ac:dyDescent="0.15">
      <c r="A5" s="305"/>
      <c r="B5" s="305"/>
      <c r="C5" s="305"/>
      <c r="D5" s="305"/>
      <c r="E5" s="305"/>
      <c r="F5" s="305"/>
      <c r="G5" s="305"/>
    </row>
    <row r="6" spans="1:7" x14ac:dyDescent="0.15">
      <c r="A6" s="305"/>
      <c r="B6" s="305"/>
      <c r="C6" s="305"/>
      <c r="D6" s="305"/>
      <c r="E6" s="305"/>
      <c r="F6" s="305"/>
      <c r="G6" s="305"/>
    </row>
    <row r="7" spans="1:7" x14ac:dyDescent="0.15">
      <c r="A7" s="305"/>
      <c r="B7" s="305"/>
      <c r="C7" s="305"/>
      <c r="D7" s="305"/>
      <c r="E7" s="305"/>
      <c r="F7" s="305"/>
      <c r="G7" s="305"/>
    </row>
    <row r="8" spans="1:7" x14ac:dyDescent="0.15">
      <c r="A8" s="305"/>
      <c r="B8" s="305"/>
      <c r="C8" s="305"/>
      <c r="D8" s="305"/>
      <c r="E8" s="305"/>
      <c r="F8" s="305"/>
      <c r="G8" s="305"/>
    </row>
    <row r="9" spans="1:7" x14ac:dyDescent="0.15">
      <c r="A9" s="305"/>
      <c r="B9" s="305"/>
      <c r="C9" s="305"/>
      <c r="D9" s="305"/>
      <c r="E9" s="305"/>
      <c r="F9" s="305"/>
      <c r="G9" s="305"/>
    </row>
    <row r="10" spans="1:7" x14ac:dyDescent="0.15">
      <c r="A10" s="305"/>
      <c r="B10" s="305"/>
      <c r="C10" s="305"/>
      <c r="D10" s="305"/>
      <c r="E10" s="305"/>
      <c r="F10" s="305"/>
      <c r="G10" s="305"/>
    </row>
    <row r="11" spans="1:7" x14ac:dyDescent="0.15">
      <c r="A11" s="305"/>
      <c r="B11" s="305"/>
      <c r="C11" s="305"/>
      <c r="D11" s="305"/>
      <c r="E11" s="305"/>
      <c r="F11" s="305"/>
      <c r="G11" s="305"/>
    </row>
    <row r="12" spans="1:7" x14ac:dyDescent="0.15">
      <c r="A12" s="305"/>
      <c r="B12" s="305"/>
      <c r="C12" s="305"/>
      <c r="D12" s="305"/>
      <c r="E12" s="305"/>
      <c r="F12" s="305"/>
      <c r="G12" s="305"/>
    </row>
    <row r="13" spans="1:7" x14ac:dyDescent="0.15">
      <c r="A13" s="305"/>
      <c r="B13" s="305"/>
      <c r="C13" s="305"/>
      <c r="D13" s="305"/>
      <c r="E13" s="305"/>
      <c r="F13" s="305"/>
      <c r="G13" s="305"/>
    </row>
    <row r="14" spans="1:7" x14ac:dyDescent="0.15">
      <c r="A14" s="305"/>
      <c r="B14" s="305"/>
      <c r="C14" s="305"/>
      <c r="D14" s="305"/>
      <c r="E14" s="305"/>
      <c r="F14" s="305"/>
      <c r="G14" s="305"/>
    </row>
    <row r="15" spans="1:7" x14ac:dyDescent="0.15">
      <c r="E15" s="305"/>
      <c r="F15" s="305"/>
      <c r="G15" s="305"/>
    </row>
    <row r="16" spans="1:7" x14ac:dyDescent="0.15">
      <c r="E16" s="305"/>
      <c r="F16" s="305"/>
      <c r="G16" s="305"/>
    </row>
    <row r="17" spans="1:7" ht="23.25" customHeight="1" x14ac:dyDescent="0.2">
      <c r="A17" s="484" t="s">
        <v>165</v>
      </c>
      <c r="B17" s="484"/>
      <c r="C17" s="484"/>
      <c r="D17" s="484"/>
      <c r="E17" s="484"/>
      <c r="F17" s="484"/>
      <c r="G17" s="484"/>
    </row>
    <row r="18" spans="1:7" ht="23" x14ac:dyDescent="0.25">
      <c r="A18" s="145"/>
      <c r="B18" s="145"/>
      <c r="C18" s="145"/>
      <c r="D18" s="145"/>
      <c r="E18" s="145"/>
      <c r="F18" s="145"/>
      <c r="G18" s="145"/>
    </row>
    <row r="19" spans="1:7" ht="23.25" customHeight="1" x14ac:dyDescent="0.2">
      <c r="A19" s="485" t="s">
        <v>33</v>
      </c>
      <c r="B19" s="486"/>
      <c r="C19" s="409" t="str">
        <f>+'INGRESO DE DATOS'!$D$15</f>
        <v>Nombre Completo</v>
      </c>
      <c r="D19" s="409"/>
      <c r="E19" s="409"/>
      <c r="F19" s="409"/>
      <c r="G19" s="409"/>
    </row>
    <row r="20" spans="1:7" ht="15" customHeight="1" x14ac:dyDescent="0.25">
      <c r="A20" s="145"/>
      <c r="B20" s="145"/>
      <c r="C20" s="305"/>
      <c r="D20" s="305"/>
      <c r="E20" s="305"/>
      <c r="F20" s="305"/>
      <c r="G20" s="305"/>
    </row>
    <row r="21" spans="1:7" ht="23.25" customHeight="1" x14ac:dyDescent="0.2">
      <c r="A21" s="485" t="s">
        <v>34</v>
      </c>
      <c r="B21" s="485"/>
      <c r="C21" s="303">
        <f>+'INGRESO DE DATOS'!$D$17</f>
        <v>2</v>
      </c>
      <c r="E21" s="485" t="s">
        <v>35</v>
      </c>
      <c r="F21" s="485"/>
      <c r="G21" s="303">
        <f>+'INGRESO DE DATOS'!$D$19</f>
        <v>42</v>
      </c>
    </row>
    <row r="22" spans="1:7" s="307" customFormat="1" ht="15" customHeight="1" x14ac:dyDescent="0.15">
      <c r="C22" s="308"/>
      <c r="D22" s="308"/>
      <c r="F22" s="308"/>
    </row>
    <row r="23" spans="1:7" s="307" customFormat="1" ht="23.25" customHeight="1" x14ac:dyDescent="0.2">
      <c r="A23" s="486" t="s">
        <v>36</v>
      </c>
      <c r="B23" s="486"/>
      <c r="C23" s="303">
        <f>+'INGRESO DE DATOS'!$H$17</f>
        <v>3</v>
      </c>
      <c r="E23" s="486" t="s">
        <v>37</v>
      </c>
      <c r="F23" s="486"/>
      <c r="G23" s="303">
        <f>+'INGRESO DE DATOS'!$H$19</f>
        <v>38</v>
      </c>
    </row>
    <row r="24" spans="1:7" s="311" customFormat="1" ht="15" customHeight="1" x14ac:dyDescent="0.15">
      <c r="A24" s="308"/>
      <c r="B24" s="309"/>
      <c r="C24" s="310"/>
      <c r="D24" s="308"/>
      <c r="E24" s="308"/>
      <c r="F24" s="308"/>
    </row>
    <row r="25" spans="1:7" s="311" customFormat="1" ht="23.25" customHeight="1" x14ac:dyDescent="0.2">
      <c r="A25" s="308"/>
      <c r="B25" s="210" t="s">
        <v>87</v>
      </c>
      <c r="C25" s="211">
        <f ca="1">NOW()</f>
        <v>44798.443710648149</v>
      </c>
      <c r="D25" s="312"/>
      <c r="E25" s="313"/>
      <c r="F25" s="398" t="s">
        <v>178</v>
      </c>
      <c r="G25" s="396" t="str">
        <f>'INGRESO DE DATOS'!D21</f>
        <v>Resto de Ecuador</v>
      </c>
    </row>
    <row r="26" spans="1:7" s="311" customFormat="1" x14ac:dyDescent="0.15">
      <c r="A26" s="308"/>
      <c r="B26" s="309"/>
      <c r="D26" s="312"/>
      <c r="E26" s="313"/>
      <c r="F26" s="308"/>
    </row>
    <row r="27" spans="1:7" s="311" customFormat="1" ht="18" x14ac:dyDescent="0.15">
      <c r="A27" s="481" t="s">
        <v>166</v>
      </c>
      <c r="B27" s="481"/>
      <c r="C27" s="310"/>
      <c r="D27" s="308"/>
      <c r="E27" s="308"/>
      <c r="F27" s="308"/>
    </row>
    <row r="28" spans="1:7" s="311" customFormat="1" ht="18" x14ac:dyDescent="0.2">
      <c r="A28" s="487" t="s">
        <v>41</v>
      </c>
      <c r="B28" s="488"/>
      <c r="C28" s="250" t="s">
        <v>7</v>
      </c>
      <c r="D28" s="250" t="s">
        <v>8</v>
      </c>
      <c r="E28" s="308"/>
    </row>
    <row r="29" spans="1:7" s="311" customFormat="1" ht="14" x14ac:dyDescent="0.15">
      <c r="A29" s="146" t="s">
        <v>76</v>
      </c>
      <c r="B29" s="147"/>
      <c r="C29" s="251">
        <v>0</v>
      </c>
      <c r="D29" s="251">
        <v>1000</v>
      </c>
      <c r="E29" s="308"/>
    </row>
    <row r="30" spans="1:7" s="311" customFormat="1" ht="14" x14ac:dyDescent="0.15">
      <c r="A30" s="148" t="s">
        <v>77</v>
      </c>
      <c r="B30" s="149"/>
      <c r="C30" s="251">
        <v>0</v>
      </c>
      <c r="D30" s="251">
        <v>1000</v>
      </c>
      <c r="E30" s="308"/>
    </row>
    <row r="31" spans="1:7" s="311" customFormat="1" x14ac:dyDescent="0.15">
      <c r="A31" s="476"/>
      <c r="B31" s="476"/>
      <c r="C31" s="473" t="s">
        <v>42</v>
      </c>
      <c r="D31" s="473"/>
      <c r="E31" s="308"/>
    </row>
    <row r="32" spans="1:7" s="311" customFormat="1" ht="16" x14ac:dyDescent="0.2">
      <c r="A32" s="475"/>
      <c r="B32" s="475"/>
      <c r="C32" s="252">
        <f>'Global Health Ultimate'!G33</f>
        <v>83127.199999999997</v>
      </c>
      <c r="D32" s="252">
        <f>'Global Health Ultimate'!H33</f>
        <v>53659.839999999997</v>
      </c>
      <c r="E32" s="308"/>
    </row>
    <row r="33" spans="1:8" s="311" customFormat="1" x14ac:dyDescent="0.15">
      <c r="A33" s="476"/>
      <c r="B33" s="476"/>
      <c r="C33" s="473" t="s">
        <v>79</v>
      </c>
      <c r="D33" s="473"/>
      <c r="E33" s="308"/>
    </row>
    <row r="34" spans="1:8" s="311" customFormat="1" ht="16" x14ac:dyDescent="0.2">
      <c r="A34" s="475"/>
      <c r="B34" s="475"/>
      <c r="C34" s="253">
        <f>'Global Health Ultimate'!G44</f>
        <v>44016.076000000001</v>
      </c>
      <c r="D34" s="253">
        <f>'Global Health Ultimate'!H44</f>
        <v>28398.375200000002</v>
      </c>
      <c r="E34" s="308"/>
    </row>
    <row r="35" spans="1:8" s="311" customFormat="1" x14ac:dyDescent="0.15">
      <c r="A35" s="476"/>
      <c r="B35" s="476"/>
      <c r="C35" s="473" t="s">
        <v>85</v>
      </c>
      <c r="D35" s="473"/>
      <c r="E35" s="308"/>
    </row>
    <row r="36" spans="1:8" s="311" customFormat="1" ht="16" x14ac:dyDescent="0.2">
      <c r="A36" s="475"/>
      <c r="B36" s="475"/>
      <c r="C36" s="253">
        <f>'Global Health Ultimate'!G56</f>
        <v>22838.530000000002</v>
      </c>
      <c r="D36" s="253">
        <f>'Global Health Ultimate'!H56</f>
        <v>14735.006000000001</v>
      </c>
      <c r="E36" s="308"/>
    </row>
    <row r="37" spans="1:8" s="311" customFormat="1" ht="14" x14ac:dyDescent="0.15">
      <c r="A37" s="474" t="s">
        <v>91</v>
      </c>
      <c r="B37" s="474"/>
      <c r="C37" s="254">
        <f>'Global Health Ultimate'!G34</f>
        <v>9449</v>
      </c>
      <c r="D37" s="254">
        <f>'Global Health Ultimate'!H34</f>
        <v>6096</v>
      </c>
      <c r="E37" s="308"/>
    </row>
    <row r="38" spans="1:8" s="311" customFormat="1" ht="18" x14ac:dyDescent="0.15">
      <c r="A38" s="154"/>
      <c r="B38" s="309"/>
      <c r="C38" s="310"/>
      <c r="D38" s="308"/>
      <c r="E38" s="308"/>
      <c r="F38" s="308"/>
    </row>
    <row r="39" spans="1:8" s="311" customFormat="1" ht="18.75" customHeight="1" x14ac:dyDescent="0.15">
      <c r="A39" s="481" t="s">
        <v>167</v>
      </c>
      <c r="B39" s="481"/>
      <c r="C39" s="310"/>
      <c r="D39" s="308"/>
      <c r="E39" s="308"/>
      <c r="F39" s="308"/>
    </row>
    <row r="40" spans="1:8" s="311" customFormat="1" ht="15.75" customHeight="1" x14ac:dyDescent="0.2">
      <c r="A40" s="479" t="s">
        <v>41</v>
      </c>
      <c r="B40" s="480"/>
      <c r="C40" s="273"/>
      <c r="D40" s="250" t="s">
        <v>7</v>
      </c>
      <c r="E40" s="250" t="s">
        <v>8</v>
      </c>
      <c r="F40" s="250" t="s">
        <v>9</v>
      </c>
      <c r="G40" s="250" t="s">
        <v>171</v>
      </c>
      <c r="H40" s="250" t="s">
        <v>172</v>
      </c>
    </row>
    <row r="41" spans="1:8" s="311" customFormat="1" ht="14" x14ac:dyDescent="0.15">
      <c r="A41" s="157" t="s">
        <v>76</v>
      </c>
      <c r="B41" s="158"/>
      <c r="C41" s="158"/>
      <c r="D41" s="251">
        <v>250</v>
      </c>
      <c r="E41" s="251">
        <v>2000</v>
      </c>
      <c r="F41" s="251">
        <v>3500</v>
      </c>
      <c r="G41" s="251">
        <v>5000</v>
      </c>
      <c r="H41" s="251">
        <v>10000</v>
      </c>
    </row>
    <row r="42" spans="1:8" s="311" customFormat="1" ht="15" customHeight="1" x14ac:dyDescent="0.15">
      <c r="A42" s="160" t="s">
        <v>77</v>
      </c>
      <c r="B42" s="161"/>
      <c r="C42" s="161"/>
      <c r="D42" s="251">
        <v>5000</v>
      </c>
      <c r="E42" s="251">
        <v>2000</v>
      </c>
      <c r="F42" s="251">
        <v>3500</v>
      </c>
      <c r="G42" s="251">
        <v>5000</v>
      </c>
      <c r="H42" s="251">
        <v>10000</v>
      </c>
    </row>
    <row r="43" spans="1:8" s="311" customFormat="1" ht="15" customHeight="1" x14ac:dyDescent="0.15">
      <c r="A43" s="476"/>
      <c r="B43" s="476"/>
      <c r="C43" s="271"/>
      <c r="D43" s="473" t="s">
        <v>42</v>
      </c>
      <c r="E43" s="473"/>
      <c r="F43" s="473"/>
      <c r="G43" s="473"/>
      <c r="H43" s="473"/>
    </row>
    <row r="44" spans="1:8" ht="15" customHeight="1" x14ac:dyDescent="0.2">
      <c r="A44" s="475"/>
      <c r="B44" s="475"/>
      <c r="C44" s="272"/>
      <c r="D44" s="252">
        <f>+'Global Health Elite'!G33</f>
        <v>27114.255999999998</v>
      </c>
      <c r="E44" s="253">
        <f>+'Global Health Elite'!H33</f>
        <v>23778.039999999997</v>
      </c>
      <c r="F44" s="253">
        <f>+'Global Health Elite'!I33</f>
        <v>18864.768</v>
      </c>
      <c r="G44" s="253">
        <f>+'Global Health Elite'!J33</f>
        <v>16370.12</v>
      </c>
      <c r="H44" s="253">
        <f>+'Global Health Elite'!K33</f>
        <v>12185.264000000001</v>
      </c>
    </row>
    <row r="45" spans="1:8" ht="15" customHeight="1" x14ac:dyDescent="0.15">
      <c r="A45" s="476"/>
      <c r="B45" s="476"/>
      <c r="C45" s="271"/>
      <c r="D45" s="473" t="s">
        <v>79</v>
      </c>
      <c r="E45" s="473"/>
      <c r="F45" s="473"/>
      <c r="G45" s="473"/>
      <c r="H45" s="473"/>
    </row>
    <row r="46" spans="1:8" ht="15" customHeight="1" x14ac:dyDescent="0.2">
      <c r="A46" s="475"/>
      <c r="B46" s="475"/>
      <c r="C46" s="272"/>
      <c r="D46" s="253">
        <f>+'Global Health Elite'!G44</f>
        <v>14329.215680000001</v>
      </c>
      <c r="E46" s="253">
        <f>+'Global Health Elite'!H44</f>
        <v>12561.021200000001</v>
      </c>
      <c r="F46" s="253">
        <f>+'Global Health Elite'!I44</f>
        <v>9956.98704</v>
      </c>
      <c r="G46" s="253">
        <f>+'Global Health Elite'!J44</f>
        <v>8634.8235999999997</v>
      </c>
      <c r="H46" s="253">
        <f>+'Global Health Elite'!K44</f>
        <v>6416.8499200000006</v>
      </c>
    </row>
    <row r="47" spans="1:8" ht="15" customHeight="1" x14ac:dyDescent="0.15">
      <c r="A47" s="476"/>
      <c r="B47" s="476"/>
      <c r="C47" s="271"/>
      <c r="D47" s="473" t="s">
        <v>85</v>
      </c>
      <c r="E47" s="473"/>
      <c r="F47" s="473"/>
      <c r="G47" s="473"/>
      <c r="H47" s="473"/>
    </row>
    <row r="48" spans="1:8" ht="15" customHeight="1" x14ac:dyDescent="0.2">
      <c r="A48" s="475"/>
      <c r="B48" s="475"/>
      <c r="C48" s="272"/>
      <c r="D48" s="253">
        <f>+'Global Health Elite'!G56</f>
        <v>7434.9704000000002</v>
      </c>
      <c r="E48" s="253">
        <f>+'Global Health Elite'!H56</f>
        <v>6517.5110000000004</v>
      </c>
      <c r="F48" s="253">
        <f>+'Global Health Elite'!I56</f>
        <v>5166.3611999999994</v>
      </c>
      <c r="G48" s="253">
        <f>+'Global Health Elite'!J56</f>
        <v>4480.3330000000005</v>
      </c>
      <c r="H48" s="253">
        <f>+'Global Health Elite'!K56</f>
        <v>3329.4976000000001</v>
      </c>
    </row>
    <row r="49" spans="1:9" s="311" customFormat="1" ht="15" customHeight="1" x14ac:dyDescent="0.15">
      <c r="A49" s="474" t="s">
        <v>91</v>
      </c>
      <c r="B49" s="474"/>
      <c r="C49" s="474"/>
      <c r="D49" s="254">
        <f>+'Global Health Elite'!G34</f>
        <v>5772.3499999999995</v>
      </c>
      <c r="E49" s="254">
        <f>+'Global Health Elite'!H34</f>
        <v>5059.2</v>
      </c>
      <c r="F49" s="254">
        <f>+'Global Health Elite'!I34</f>
        <v>4109.75</v>
      </c>
      <c r="G49" s="254">
        <f>+'Global Health Elite'!J34</f>
        <v>3564.9</v>
      </c>
      <c r="H49" s="254">
        <f>+'Global Health Elite'!K34</f>
        <v>4109.75</v>
      </c>
    </row>
    <row r="50" spans="1:9" s="311" customFormat="1" ht="15" customHeight="1" x14ac:dyDescent="0.2">
      <c r="A50" s="272"/>
      <c r="B50" s="272"/>
      <c r="C50" s="163"/>
      <c r="D50" s="163"/>
      <c r="E50" s="163"/>
    </row>
    <row r="51" spans="1:9" s="311" customFormat="1" ht="15" customHeight="1" x14ac:dyDescent="0.15">
      <c r="A51" s="154" t="s">
        <v>21</v>
      </c>
      <c r="B51" s="309"/>
      <c r="C51" s="310"/>
      <c r="D51" s="308"/>
      <c r="E51" s="308"/>
      <c r="F51" s="308"/>
    </row>
    <row r="52" spans="1:9" s="311" customFormat="1" ht="15" customHeight="1" x14ac:dyDescent="0.2">
      <c r="A52" s="477" t="s">
        <v>41</v>
      </c>
      <c r="B52" s="478"/>
      <c r="C52" s="275"/>
      <c r="D52" s="275"/>
      <c r="E52" s="255" t="s">
        <v>7</v>
      </c>
      <c r="F52" s="255" t="s">
        <v>8</v>
      </c>
      <c r="G52" s="255" t="s">
        <v>9</v>
      </c>
      <c r="H52" s="255" t="s">
        <v>171</v>
      </c>
      <c r="I52" s="255" t="s">
        <v>172</v>
      </c>
    </row>
    <row r="53" spans="1:9" s="311" customFormat="1" ht="15" customHeight="1" x14ac:dyDescent="0.15">
      <c r="A53" s="164" t="s">
        <v>76</v>
      </c>
      <c r="B53" s="165"/>
      <c r="C53" s="165"/>
      <c r="D53" s="165"/>
      <c r="E53" s="256">
        <v>250</v>
      </c>
      <c r="F53" s="256">
        <v>2000</v>
      </c>
      <c r="G53" s="256">
        <v>5000</v>
      </c>
      <c r="H53" s="256">
        <v>10000</v>
      </c>
      <c r="I53" s="256">
        <v>20000</v>
      </c>
    </row>
    <row r="54" spans="1:9" s="311" customFormat="1" ht="15" customHeight="1" x14ac:dyDescent="0.15">
      <c r="A54" s="166" t="s">
        <v>77</v>
      </c>
      <c r="B54" s="167"/>
      <c r="C54" s="167"/>
      <c r="D54" s="167"/>
      <c r="E54" s="256">
        <v>5000</v>
      </c>
      <c r="F54" s="256">
        <v>2000</v>
      </c>
      <c r="G54" s="256">
        <v>5000</v>
      </c>
      <c r="H54" s="256">
        <v>10000</v>
      </c>
      <c r="I54" s="256">
        <v>20000</v>
      </c>
    </row>
    <row r="55" spans="1:9" s="311" customFormat="1" ht="15" customHeight="1" x14ac:dyDescent="0.15">
      <c r="A55" s="476"/>
      <c r="B55" s="476"/>
      <c r="C55" s="271"/>
      <c r="D55" s="271"/>
      <c r="E55" s="473" t="s">
        <v>42</v>
      </c>
      <c r="F55" s="473"/>
      <c r="G55" s="473"/>
      <c r="H55" s="473"/>
      <c r="I55" s="473"/>
    </row>
    <row r="56" spans="1:9" s="311" customFormat="1" ht="15" customHeight="1" x14ac:dyDescent="0.2">
      <c r="A56" s="475"/>
      <c r="B56" s="475"/>
      <c r="C56" s="272"/>
      <c r="D56" s="272"/>
      <c r="E56" s="253">
        <f>+'Global Health Premier'!G35</f>
        <v>20911.227999999996</v>
      </c>
      <c r="F56" s="253">
        <f>+'Global Health Premier'!H35</f>
        <v>18986.759999999998</v>
      </c>
      <c r="G56" s="253">
        <f>+'Global Health Premier'!I35</f>
        <v>13507.727999999999</v>
      </c>
      <c r="H56" s="253">
        <f>+'Global Health Premier'!J35</f>
        <v>9653.4880000000012</v>
      </c>
      <c r="I56" s="253">
        <f>+'Global Health Premier'!K35</f>
        <v>7590.232</v>
      </c>
    </row>
    <row r="57" spans="1:9" s="311" customFormat="1" ht="15" customHeight="1" x14ac:dyDescent="0.15">
      <c r="A57" s="476"/>
      <c r="B57" s="476"/>
      <c r="C57" s="271"/>
      <c r="D57" s="271"/>
      <c r="E57" s="473" t="s">
        <v>79</v>
      </c>
      <c r="F57" s="473"/>
      <c r="G57" s="473"/>
      <c r="H57" s="473"/>
      <c r="I57" s="473"/>
    </row>
    <row r="58" spans="1:9" s="311" customFormat="1" ht="15" customHeight="1" x14ac:dyDescent="0.2">
      <c r="A58" s="475"/>
      <c r="B58" s="475"/>
      <c r="C58" s="272"/>
      <c r="D58" s="272"/>
      <c r="E58" s="253">
        <f>+'Global Health Premier'!G45</f>
        <v>11041.610840000001</v>
      </c>
      <c r="F58" s="253">
        <f>+'Global Health Premier'!H45</f>
        <v>10021.6428</v>
      </c>
      <c r="G58" s="253">
        <f>+'Global Health Premier'!I45</f>
        <v>7117.7558400000007</v>
      </c>
      <c r="H58" s="253">
        <f>+'Global Health Premier'!J45</f>
        <v>5075.0086400000009</v>
      </c>
      <c r="I58" s="253">
        <f>+'Global Health Premier'!K45</f>
        <v>3981.4829600000003</v>
      </c>
    </row>
    <row r="59" spans="1:9" s="311" customFormat="1" ht="15" customHeight="1" x14ac:dyDescent="0.15">
      <c r="A59" s="476"/>
      <c r="B59" s="476"/>
      <c r="C59" s="271"/>
      <c r="D59" s="271"/>
      <c r="E59" s="473" t="s">
        <v>85</v>
      </c>
      <c r="F59" s="473"/>
      <c r="G59" s="473"/>
      <c r="H59" s="473"/>
      <c r="I59" s="473"/>
    </row>
    <row r="60" spans="1:9" s="311" customFormat="1" ht="15" customHeight="1" x14ac:dyDescent="0.2">
      <c r="A60" s="475"/>
      <c r="B60" s="475"/>
      <c r="C60" s="272"/>
      <c r="D60" s="272"/>
      <c r="E60" s="253">
        <f>+'Global Health Premier'!G56</f>
        <v>5729.1377000000002</v>
      </c>
      <c r="F60" s="253">
        <f>+'Global Health Premier'!H56</f>
        <v>5199.9090000000006</v>
      </c>
      <c r="G60" s="253">
        <f>+'Global Health Premier'!I56</f>
        <v>3693.1752000000001</v>
      </c>
      <c r="H60" s="253">
        <f>+'Global Health Premier'!J56</f>
        <v>2633.2592</v>
      </c>
      <c r="I60" s="253">
        <f>+'Global Health Premier'!K56</f>
        <v>2065.8638000000001</v>
      </c>
    </row>
    <row r="61" spans="1:9" s="311" customFormat="1" ht="15" customHeight="1" x14ac:dyDescent="0.2">
      <c r="A61" s="272"/>
      <c r="B61" s="272"/>
      <c r="C61" s="163"/>
      <c r="D61" s="163"/>
      <c r="E61" s="163"/>
    </row>
    <row r="62" spans="1:9" s="311" customFormat="1" ht="15" customHeight="1" x14ac:dyDescent="0.15">
      <c r="A62" s="154" t="s">
        <v>168</v>
      </c>
      <c r="B62" s="309"/>
      <c r="C62" s="310"/>
      <c r="D62" s="308"/>
      <c r="E62" s="308"/>
      <c r="F62" s="308"/>
    </row>
    <row r="63" spans="1:9" s="311" customFormat="1" ht="15" customHeight="1" x14ac:dyDescent="0.2">
      <c r="A63" s="490" t="s">
        <v>41</v>
      </c>
      <c r="B63" s="491"/>
      <c r="C63" s="168"/>
      <c r="D63" s="168"/>
      <c r="E63" s="257" t="s">
        <v>7</v>
      </c>
      <c r="F63" s="257" t="s">
        <v>8</v>
      </c>
      <c r="G63" s="257" t="s">
        <v>9</v>
      </c>
      <c r="H63" s="257" t="s">
        <v>171</v>
      </c>
      <c r="I63" s="257" t="s">
        <v>172</v>
      </c>
    </row>
    <row r="64" spans="1:9" s="311" customFormat="1" ht="15" customHeight="1" x14ac:dyDescent="0.15">
      <c r="A64" s="169" t="s">
        <v>88</v>
      </c>
      <c r="B64" s="165"/>
      <c r="C64" s="165"/>
      <c r="D64" s="165"/>
      <c r="E64" s="256">
        <v>250</v>
      </c>
      <c r="F64" s="256">
        <v>2000</v>
      </c>
      <c r="G64" s="256">
        <v>5000</v>
      </c>
      <c r="H64" s="256">
        <v>10000</v>
      </c>
      <c r="I64" s="256">
        <v>20000</v>
      </c>
    </row>
    <row r="65" spans="1:9" s="311" customFormat="1" ht="15" customHeight="1" x14ac:dyDescent="0.15">
      <c r="A65" s="170" t="s">
        <v>89</v>
      </c>
      <c r="B65" s="171"/>
      <c r="C65" s="171"/>
      <c r="D65" s="171"/>
      <c r="E65" s="256">
        <v>5000</v>
      </c>
      <c r="F65" s="256">
        <v>2000</v>
      </c>
      <c r="G65" s="256">
        <v>5000</v>
      </c>
      <c r="H65" s="256">
        <v>10000</v>
      </c>
      <c r="I65" s="256">
        <v>20000</v>
      </c>
    </row>
    <row r="66" spans="1:9" s="311" customFormat="1" ht="17.25" customHeight="1" x14ac:dyDescent="0.15">
      <c r="A66" s="476"/>
      <c r="B66" s="476"/>
      <c r="C66" s="271"/>
      <c r="D66" s="271"/>
      <c r="E66" s="473" t="s">
        <v>42</v>
      </c>
      <c r="F66" s="473"/>
      <c r="G66" s="473"/>
      <c r="H66" s="473"/>
      <c r="I66" s="473"/>
    </row>
    <row r="67" spans="1:9" s="311" customFormat="1" ht="17.25" customHeight="1" x14ac:dyDescent="0.2">
      <c r="A67" s="475"/>
      <c r="B67" s="475"/>
      <c r="C67" s="272"/>
      <c r="D67" s="272"/>
      <c r="E67" s="253">
        <f>+'Global Health Select'!G34</f>
        <v>13915.251999999999</v>
      </c>
      <c r="F67" s="253">
        <f>+'Global Health Select'!H34</f>
        <v>13353.028</v>
      </c>
      <c r="G67" s="253">
        <f>+'Global Health Select'!I34</f>
        <v>9529.728000000001</v>
      </c>
      <c r="H67" s="253">
        <f>+'Global Health Select'!J34</f>
        <v>6807.8919999999998</v>
      </c>
      <c r="I67" s="253">
        <f>+'Global Health Select'!K34</f>
        <v>5357.2479999999996</v>
      </c>
    </row>
    <row r="68" spans="1:9" s="311" customFormat="1" ht="17.25" customHeight="1" x14ac:dyDescent="0.15">
      <c r="A68" s="476"/>
      <c r="B68" s="476"/>
      <c r="C68" s="271"/>
      <c r="D68" s="271"/>
      <c r="E68" s="473" t="s">
        <v>79</v>
      </c>
      <c r="F68" s="473"/>
      <c r="G68" s="473"/>
      <c r="H68" s="473"/>
      <c r="I68" s="473"/>
    </row>
    <row r="69" spans="1:9" s="311" customFormat="1" ht="17.25" customHeight="1" x14ac:dyDescent="0.2">
      <c r="A69" s="475"/>
      <c r="B69" s="475"/>
      <c r="C69" s="272"/>
      <c r="D69" s="272"/>
      <c r="E69" s="253">
        <f>+'Global Health Select'!G44</f>
        <v>7333.7435600000008</v>
      </c>
      <c r="F69" s="253">
        <f>+'Global Health Select'!H44</f>
        <v>7035.7648399999998</v>
      </c>
      <c r="G69" s="253">
        <f>+'Global Health Select'!I44</f>
        <v>5009.4158399999997</v>
      </c>
      <c r="H69" s="253">
        <f>+'Global Health Select'!J44</f>
        <v>3566.8427600000005</v>
      </c>
      <c r="I69" s="253">
        <f>+'Global Health Select'!K44</f>
        <v>2798.0014400000005</v>
      </c>
    </row>
    <row r="70" spans="1:9" s="311" customFormat="1" ht="17.25" customHeight="1" x14ac:dyDescent="0.15">
      <c r="A70" s="476"/>
      <c r="B70" s="476"/>
      <c r="C70" s="271"/>
      <c r="D70" s="271"/>
      <c r="E70" s="473" t="s">
        <v>85</v>
      </c>
      <c r="F70" s="473"/>
      <c r="G70" s="473"/>
      <c r="H70" s="473"/>
      <c r="I70" s="473"/>
    </row>
    <row r="71" spans="1:9" s="311" customFormat="1" ht="17.25" customHeight="1" x14ac:dyDescent="0.2">
      <c r="A71" s="475"/>
      <c r="B71" s="475"/>
      <c r="C71" s="272"/>
      <c r="D71" s="272"/>
      <c r="E71" s="253">
        <f>+'Global Health Select'!G55</f>
        <v>3805.2443000000007</v>
      </c>
      <c r="F71" s="253">
        <f>+'Global Health Select'!H55</f>
        <v>3650.6327000000001</v>
      </c>
      <c r="G71" s="253">
        <f>+'Global Health Select'!I55</f>
        <v>2599.2252000000003</v>
      </c>
      <c r="H71" s="253">
        <f>+'Global Health Select'!J55</f>
        <v>1850.7203000000002</v>
      </c>
      <c r="I71" s="253">
        <f>+'Global Health Select'!K55</f>
        <v>1451.7932000000001</v>
      </c>
    </row>
    <row r="72" spans="1:9" s="311" customFormat="1" ht="17.25" customHeight="1" x14ac:dyDescent="0.2">
      <c r="A72" s="272"/>
      <c r="B72" s="272"/>
      <c r="C72" s="163"/>
      <c r="D72" s="163"/>
      <c r="E72" s="163"/>
    </row>
    <row r="73" spans="1:9" s="311" customFormat="1" ht="17.25" hidden="1" customHeight="1" x14ac:dyDescent="0.15">
      <c r="A73" s="481" t="s">
        <v>30</v>
      </c>
      <c r="B73" s="481"/>
      <c r="C73" s="481"/>
      <c r="D73" s="308"/>
      <c r="E73" s="308"/>
    </row>
    <row r="74" spans="1:9" s="311" customFormat="1" ht="17.25" hidden="1" customHeight="1" x14ac:dyDescent="0.2">
      <c r="A74" s="479" t="s">
        <v>41</v>
      </c>
      <c r="B74" s="480"/>
      <c r="C74" s="155" t="s">
        <v>7</v>
      </c>
      <c r="D74" s="156" t="s">
        <v>8</v>
      </c>
    </row>
    <row r="75" spans="1:9" s="311" customFormat="1" ht="17.25" hidden="1" customHeight="1" x14ac:dyDescent="0.15">
      <c r="A75" s="172" t="s">
        <v>88</v>
      </c>
      <c r="B75" s="158"/>
      <c r="C75" s="157">
        <v>10000</v>
      </c>
      <c r="D75" s="159">
        <v>20000</v>
      </c>
    </row>
    <row r="76" spans="1:9" s="311" customFormat="1" ht="17.25" hidden="1" customHeight="1" x14ac:dyDescent="0.15">
      <c r="A76" s="173" t="s">
        <v>89</v>
      </c>
      <c r="B76" s="161"/>
      <c r="C76" s="160">
        <v>10000</v>
      </c>
      <c r="D76" s="162">
        <v>20000</v>
      </c>
    </row>
    <row r="77" spans="1:9" s="311" customFormat="1" ht="17.25" hidden="1" customHeight="1" x14ac:dyDescent="0.15">
      <c r="A77" s="476"/>
      <c r="B77" s="476"/>
      <c r="C77" s="482" t="s">
        <v>42</v>
      </c>
      <c r="D77" s="483"/>
    </row>
    <row r="78" spans="1:9" s="311" customFormat="1" ht="17.25" hidden="1" customHeight="1" x14ac:dyDescent="0.2">
      <c r="A78" s="475"/>
      <c r="B78" s="475"/>
      <c r="C78" s="150">
        <f>—!G42</f>
        <v>9297.8675000000003</v>
      </c>
      <c r="D78" s="151">
        <f>—!H42</f>
        <v>7135.8675000000003</v>
      </c>
    </row>
    <row r="79" spans="1:9" s="311" customFormat="1" ht="17.25" hidden="1" customHeight="1" x14ac:dyDescent="0.15">
      <c r="A79" s="476"/>
      <c r="B79" s="476"/>
      <c r="C79" s="471" t="s">
        <v>79</v>
      </c>
      <c r="D79" s="472"/>
    </row>
    <row r="80" spans="1:9" s="311" customFormat="1" ht="17.25" hidden="1" customHeight="1" x14ac:dyDescent="0.2">
      <c r="A80" s="475"/>
      <c r="B80" s="475"/>
      <c r="C80" s="152">
        <f>—!G52</f>
        <v>4882.3600000000006</v>
      </c>
      <c r="D80" s="153">
        <f>—!H52</f>
        <v>3736.5000000000005</v>
      </c>
    </row>
    <row r="81" spans="1:9" s="311" customFormat="1" ht="17.25" hidden="1" customHeight="1" x14ac:dyDescent="0.15">
      <c r="A81" s="476"/>
      <c r="B81" s="476"/>
      <c r="C81" s="471" t="s">
        <v>85</v>
      </c>
      <c r="D81" s="472"/>
    </row>
    <row r="82" spans="1:9" s="311" customFormat="1" ht="17.25" hidden="1" customHeight="1" x14ac:dyDescent="0.2">
      <c r="A82" s="475"/>
      <c r="B82" s="475"/>
      <c r="C82" s="152">
        <f>—!G63</f>
        <v>2533.3000000000002</v>
      </c>
      <c r="D82" s="153">
        <f>—!H63</f>
        <v>1938.75</v>
      </c>
    </row>
    <row r="83" spans="1:9" s="311" customFormat="1" ht="15" customHeight="1" x14ac:dyDescent="0.2">
      <c r="A83" s="272"/>
      <c r="B83" s="272"/>
      <c r="C83" s="163"/>
      <c r="D83" s="163"/>
      <c r="E83" s="163"/>
      <c r="F83" s="163"/>
    </row>
    <row r="84" spans="1:9" s="311" customFormat="1" ht="15" customHeight="1" x14ac:dyDescent="0.15">
      <c r="A84" s="274"/>
      <c r="B84" s="306"/>
      <c r="C84" s="306"/>
      <c r="D84" s="306"/>
      <c r="E84" s="306"/>
      <c r="F84" s="306"/>
      <c r="G84" s="306"/>
    </row>
    <row r="85" spans="1:9" s="311" customFormat="1" ht="15" customHeight="1" x14ac:dyDescent="0.15">
      <c r="A85" s="470" t="s">
        <v>90</v>
      </c>
      <c r="B85" s="470"/>
      <c r="C85" s="306"/>
      <c r="D85" s="306"/>
      <c r="E85" s="306"/>
      <c r="F85" s="306"/>
      <c r="G85" s="306"/>
    </row>
    <row r="87" spans="1:9" ht="25" customHeight="1" x14ac:dyDescent="0.15">
      <c r="A87" s="437" t="s">
        <v>177</v>
      </c>
      <c r="B87" s="437"/>
      <c r="C87" s="437"/>
      <c r="D87" s="437"/>
      <c r="E87" s="437"/>
      <c r="F87" s="437"/>
      <c r="G87" s="437"/>
      <c r="H87" s="437"/>
      <c r="I87" s="437"/>
    </row>
    <row r="88" spans="1:9" ht="13" customHeight="1" x14ac:dyDescent="0.15">
      <c r="A88" s="489" t="s">
        <v>96</v>
      </c>
      <c r="B88" s="489"/>
      <c r="C88" s="489"/>
      <c r="D88" s="489"/>
      <c r="E88" s="489"/>
      <c r="F88" s="489"/>
      <c r="G88" s="489"/>
      <c r="H88" s="489"/>
      <c r="I88" s="489"/>
    </row>
    <row r="89" spans="1:9" x14ac:dyDescent="0.15">
      <c r="A89" s="489"/>
      <c r="B89" s="489"/>
      <c r="C89" s="489"/>
      <c r="D89" s="489"/>
      <c r="E89" s="489"/>
      <c r="F89" s="489"/>
      <c r="G89" s="489"/>
      <c r="H89" s="489"/>
      <c r="I89" s="489"/>
    </row>
    <row r="90" spans="1:9" x14ac:dyDescent="0.15">
      <c r="A90" s="489"/>
      <c r="B90" s="489"/>
      <c r="C90" s="489"/>
      <c r="D90" s="489"/>
      <c r="E90" s="489"/>
      <c r="F90" s="489"/>
      <c r="G90" s="489"/>
      <c r="H90" s="489"/>
      <c r="I90" s="489"/>
    </row>
  </sheetData>
  <sheetProtection algorithmName="SHA-512" hashValue="xKdFTnAXox1CcxiX1YAr22LH573K4kTce6YkSaWVtkbkEQS6aVm2ilxwpjtBGAHL7SN9toJSOt6aWwt5RHayWQ==" saltValue="BCffgAOgbt1G2HiqcEe6uQ==" spinCount="100000" sheet="1" objects="1" scenarios="1"/>
  <mergeCells count="65">
    <mergeCell ref="A43:B43"/>
    <mergeCell ref="E68:I68"/>
    <mergeCell ref="E70:I70"/>
    <mergeCell ref="A87:I87"/>
    <mergeCell ref="A88:I90"/>
    <mergeCell ref="A66:B66"/>
    <mergeCell ref="A44:B44"/>
    <mergeCell ref="A45:B45"/>
    <mergeCell ref="A60:B60"/>
    <mergeCell ref="A55:B55"/>
    <mergeCell ref="A56:B56"/>
    <mergeCell ref="A57:B57"/>
    <mergeCell ref="A58:B58"/>
    <mergeCell ref="A59:B59"/>
    <mergeCell ref="A63:B63"/>
    <mergeCell ref="C81:D81"/>
    <mergeCell ref="C35:D35"/>
    <mergeCell ref="A19:B19"/>
    <mergeCell ref="A21:B21"/>
    <mergeCell ref="A23:B23"/>
    <mergeCell ref="A40:B40"/>
    <mergeCell ref="A36:B36"/>
    <mergeCell ref="A80:B80"/>
    <mergeCell ref="A17:G17"/>
    <mergeCell ref="A39:B39"/>
    <mergeCell ref="C19:G19"/>
    <mergeCell ref="E21:F21"/>
    <mergeCell ref="E23:F23"/>
    <mergeCell ref="A27:B27"/>
    <mergeCell ref="A28:B28"/>
    <mergeCell ref="A31:B31"/>
    <mergeCell ref="A32:B32"/>
    <mergeCell ref="A33:B33"/>
    <mergeCell ref="A34:B34"/>
    <mergeCell ref="A35:B35"/>
    <mergeCell ref="A37:B37"/>
    <mergeCell ref="C31:D31"/>
    <mergeCell ref="C33:D33"/>
    <mergeCell ref="A78:B78"/>
    <mergeCell ref="A79:B79"/>
    <mergeCell ref="A67:B67"/>
    <mergeCell ref="A74:B74"/>
    <mergeCell ref="A77:B77"/>
    <mergeCell ref="A68:B68"/>
    <mergeCell ref="A73:C73"/>
    <mergeCell ref="C77:D77"/>
    <mergeCell ref="A71:B71"/>
    <mergeCell ref="A69:B69"/>
    <mergeCell ref="A70:B70"/>
    <mergeCell ref="A85:B85"/>
    <mergeCell ref="C79:D79"/>
    <mergeCell ref="D43:H43"/>
    <mergeCell ref="D45:H45"/>
    <mergeCell ref="D47:H47"/>
    <mergeCell ref="E55:I55"/>
    <mergeCell ref="E57:I57"/>
    <mergeCell ref="E59:I59"/>
    <mergeCell ref="E66:I66"/>
    <mergeCell ref="A49:C49"/>
    <mergeCell ref="A46:B46"/>
    <mergeCell ref="A47:B47"/>
    <mergeCell ref="A48:B48"/>
    <mergeCell ref="A52:B52"/>
    <mergeCell ref="A81:B81"/>
    <mergeCell ref="A82:B82"/>
  </mergeCells>
  <phoneticPr fontId="11" type="noConversion"/>
  <conditionalFormatting sqref="C21">
    <cfRule type="cellIs" dxfId="13" priority="2" stopIfTrue="1" operator="greaterThan">
      <formula>2</formula>
    </cfRule>
    <cfRule type="cellIs" dxfId="12" priority="3" stopIfTrue="1" operator="lessThan">
      <formula>1</formula>
    </cfRule>
  </conditionalFormatting>
  <conditionalFormatting sqref="G21 G23">
    <cfRule type="cellIs" dxfId="11" priority="5" stopIfTrue="1" operator="lessThan">
      <formula>18</formula>
    </cfRule>
  </conditionalFormatting>
  <conditionalFormatting sqref="G25">
    <cfRule type="cellIs" dxfId="10" priority="1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46" orientation="portrait" horizontalDpi="300" verticalDpi="300"/>
  <headerFooter alignWithMargins="0"/>
  <rowBreaks count="1" manualBreakCount="1">
    <brk id="98" max="16383" man="1"/>
  </rowBreaks>
  <colBreaks count="1" manualBreakCount="1">
    <brk id="8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S1497"/>
  <sheetViews>
    <sheetView showGridLines="0" topLeftCell="A1048576" zoomScale="75" zoomScaleNormal="75" zoomScalePageLayoutView="150" workbookViewId="0">
      <selection activeCell="A6"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7" width="15.6640625" style="2" customWidth="1"/>
    <col min="8" max="19" width="15.6640625" style="1" customWidth="1"/>
    <col min="20" max="16384" width="8.83203125" style="1"/>
  </cols>
  <sheetData>
    <row r="1" spans="1:19" ht="14" hidden="1" thickBot="1" x14ac:dyDescent="0.2"/>
    <row r="2" spans="1:19" ht="18" hidden="1" x14ac:dyDescent="0.2">
      <c r="A2" s="503" t="s">
        <v>15</v>
      </c>
      <c r="B2" s="504"/>
      <c r="C2" s="504"/>
      <c r="D2" s="504"/>
      <c r="E2" s="504"/>
      <c r="F2" s="504"/>
      <c r="G2" s="504"/>
      <c r="I2" s="34" t="s">
        <v>10</v>
      </c>
      <c r="K2" s="1">
        <f>1.12/12</f>
        <v>9.3333333333333338E-2</v>
      </c>
      <c r="N2" s="34" t="s">
        <v>179</v>
      </c>
    </row>
    <row r="3" spans="1:19" ht="18" hidden="1" x14ac:dyDescent="0.2">
      <c r="A3" s="505" t="s">
        <v>6</v>
      </c>
      <c r="B3" s="506"/>
      <c r="C3" s="506"/>
      <c r="D3" s="506"/>
      <c r="E3" s="506"/>
      <c r="F3" s="506"/>
      <c r="G3" s="506"/>
      <c r="I3" s="34" t="s">
        <v>13</v>
      </c>
      <c r="K3" s="1">
        <f>1.1/4</f>
        <v>0.27500000000000002</v>
      </c>
      <c r="N3" s="397" t="s">
        <v>181</v>
      </c>
    </row>
    <row r="4" spans="1:19" hidden="1" x14ac:dyDescent="0.15">
      <c r="A4" s="501" t="s">
        <v>0</v>
      </c>
      <c r="B4" s="502"/>
      <c r="C4" s="502"/>
      <c r="D4" s="502"/>
      <c r="E4" s="502"/>
      <c r="F4" s="502"/>
      <c r="G4" s="502"/>
      <c r="I4" s="34" t="s">
        <v>14</v>
      </c>
      <c r="K4" s="1">
        <f>1.06/2</f>
        <v>0.53</v>
      </c>
      <c r="N4" s="34" t="s">
        <v>180</v>
      </c>
    </row>
    <row r="5" spans="1:19" hidden="1" x14ac:dyDescent="0.15">
      <c r="A5" s="4" t="s">
        <v>2</v>
      </c>
      <c r="B5" s="5" t="s">
        <v>2</v>
      </c>
      <c r="C5" s="35">
        <v>250</v>
      </c>
      <c r="D5" s="35">
        <v>2000</v>
      </c>
      <c r="E5" s="35">
        <v>3500</v>
      </c>
      <c r="F5" s="35">
        <v>5000</v>
      </c>
      <c r="G5" s="35">
        <v>10000</v>
      </c>
    </row>
    <row r="6" spans="1:19" ht="14" hidden="1" x14ac:dyDescent="0.15">
      <c r="A6" s="4">
        <v>18</v>
      </c>
      <c r="B6" s="5"/>
      <c r="C6" s="212">
        <f>O6</f>
        <v>8034.2</v>
      </c>
      <c r="D6" s="212">
        <f t="shared" ref="D6:G6" si="0">P6</f>
        <v>7043.0999999999995</v>
      </c>
      <c r="E6" s="212">
        <f t="shared" si="0"/>
        <v>5683.0999999999995</v>
      </c>
      <c r="F6" s="212">
        <f t="shared" si="0"/>
        <v>4930.8499999999995</v>
      </c>
      <c r="G6" s="212">
        <f t="shared" si="0"/>
        <v>3664.35</v>
      </c>
      <c r="H6" s="11"/>
      <c r="I6" s="276">
        <f>IF('INGRESO DE DATOS'!$D$21="Guayas/Santa Elena",'Tablas Guayaquil'!C6,'Tablas Resto de Ecuador'!C6)</f>
        <v>9452</v>
      </c>
      <c r="J6" s="276">
        <f>IF('INGRESO DE DATOS'!$D$21="Guayas/Santa Elena",'Tablas Guayaquil'!D6,'Tablas Resto de Ecuador'!D6)</f>
        <v>8286</v>
      </c>
      <c r="K6" s="276">
        <f>IF('INGRESO DE DATOS'!$D$21="Guayas/Santa Elena",'Tablas Guayaquil'!E6,'Tablas Resto de Ecuador'!E6)</f>
        <v>6686</v>
      </c>
      <c r="L6" s="276">
        <f>IF('INGRESO DE DATOS'!$D$21="Guayas/Santa Elena",'Tablas Guayaquil'!F6,'Tablas Resto de Ecuador'!F6)</f>
        <v>5801</v>
      </c>
      <c r="M6" s="276">
        <f>IF('INGRESO DE DATOS'!$D$21="Guayas/Santa Elena",'Tablas Guayaquil'!G6,'Tablas Resto de Ecuador'!G6)</f>
        <v>4311</v>
      </c>
      <c r="O6" s="263">
        <f>I6*0.85</f>
        <v>8034.2</v>
      </c>
      <c r="P6" s="263">
        <f t="shared" ref="P6:S6" si="1">J6*0.85</f>
        <v>7043.0999999999995</v>
      </c>
      <c r="Q6" s="263">
        <f t="shared" si="1"/>
        <v>5683.0999999999995</v>
      </c>
      <c r="R6" s="263">
        <f t="shared" si="1"/>
        <v>4930.8499999999995</v>
      </c>
      <c r="S6" s="263">
        <f t="shared" si="1"/>
        <v>3664.35</v>
      </c>
    </row>
    <row r="7" spans="1:19" ht="14" hidden="1" x14ac:dyDescent="0.15">
      <c r="A7" s="4">
        <v>19</v>
      </c>
      <c r="B7" s="5"/>
      <c r="C7" s="212">
        <f t="shared" ref="C7:C70" si="2">O7</f>
        <v>8034.2</v>
      </c>
      <c r="D7" s="212">
        <f t="shared" ref="D7:D70" si="3">P7</f>
        <v>7043.0999999999995</v>
      </c>
      <c r="E7" s="212">
        <f t="shared" ref="E7:E70" si="4">Q7</f>
        <v>5683.0999999999995</v>
      </c>
      <c r="F7" s="212">
        <f t="shared" ref="F7:F70" si="5">R7</f>
        <v>4930.8499999999995</v>
      </c>
      <c r="G7" s="212">
        <f t="shared" ref="G7:G70" si="6">S7</f>
        <v>3664.35</v>
      </c>
      <c r="H7" s="11"/>
      <c r="I7" s="276">
        <f>IF('INGRESO DE DATOS'!$D$21="Guayas/Santa Elena",'Tablas Guayaquil'!C7,'Tablas Resto de Ecuador'!C7)</f>
        <v>9452</v>
      </c>
      <c r="J7" s="276">
        <f>IF('INGRESO DE DATOS'!$D$21="Guayas/Santa Elena",'Tablas Guayaquil'!D7,'Tablas Resto de Ecuador'!D7)</f>
        <v>8286</v>
      </c>
      <c r="K7" s="276">
        <f>IF('INGRESO DE DATOS'!$D$21="Guayas/Santa Elena",'Tablas Guayaquil'!E7,'Tablas Resto de Ecuador'!E7)</f>
        <v>6686</v>
      </c>
      <c r="L7" s="276">
        <f>IF('INGRESO DE DATOS'!$D$21="Guayas/Santa Elena",'Tablas Guayaquil'!F7,'Tablas Resto de Ecuador'!F7)</f>
        <v>5801</v>
      </c>
      <c r="M7" s="276">
        <f>IF('INGRESO DE DATOS'!$D$21="Guayas/Santa Elena",'Tablas Guayaquil'!G7,'Tablas Resto de Ecuador'!G7)</f>
        <v>4311</v>
      </c>
      <c r="O7" s="263">
        <f t="shared" ref="O7:O70" si="7">I7*0.85</f>
        <v>8034.2</v>
      </c>
      <c r="P7" s="263">
        <f t="shared" ref="P7:P70" si="8">J7*0.85</f>
        <v>7043.0999999999995</v>
      </c>
      <c r="Q7" s="263">
        <f t="shared" ref="Q7:Q70" si="9">K7*0.85</f>
        <v>5683.0999999999995</v>
      </c>
      <c r="R7" s="263">
        <f t="shared" ref="R7:R70" si="10">L7*0.85</f>
        <v>4930.8499999999995</v>
      </c>
      <c r="S7" s="263">
        <f t="shared" ref="S7:S70" si="11">M7*0.85</f>
        <v>3664.35</v>
      </c>
    </row>
    <row r="8" spans="1:19" ht="14" hidden="1" x14ac:dyDescent="0.15">
      <c r="A8" s="4">
        <v>20</v>
      </c>
      <c r="B8" s="5"/>
      <c r="C8" s="212">
        <f t="shared" si="2"/>
        <v>8034.2</v>
      </c>
      <c r="D8" s="212">
        <f t="shared" si="3"/>
        <v>7043.0999999999995</v>
      </c>
      <c r="E8" s="212">
        <f t="shared" si="4"/>
        <v>5683.0999999999995</v>
      </c>
      <c r="F8" s="212">
        <f t="shared" si="5"/>
        <v>4930.8499999999995</v>
      </c>
      <c r="G8" s="212">
        <f t="shared" si="6"/>
        <v>3664.35</v>
      </c>
      <c r="H8" s="11"/>
      <c r="I8" s="276">
        <f>IF('INGRESO DE DATOS'!$D$21="Guayas/Santa Elena",'Tablas Guayaquil'!C8,'Tablas Resto de Ecuador'!C8)</f>
        <v>9452</v>
      </c>
      <c r="J8" s="276">
        <f>IF('INGRESO DE DATOS'!$D$21="Guayas/Santa Elena",'Tablas Guayaquil'!D8,'Tablas Resto de Ecuador'!D8)</f>
        <v>8286</v>
      </c>
      <c r="K8" s="276">
        <f>IF('INGRESO DE DATOS'!$D$21="Guayas/Santa Elena",'Tablas Guayaquil'!E8,'Tablas Resto de Ecuador'!E8)</f>
        <v>6686</v>
      </c>
      <c r="L8" s="276">
        <f>IF('INGRESO DE DATOS'!$D$21="Guayas/Santa Elena",'Tablas Guayaquil'!F8,'Tablas Resto de Ecuador'!F8)</f>
        <v>5801</v>
      </c>
      <c r="M8" s="276">
        <f>IF('INGRESO DE DATOS'!$D$21="Guayas/Santa Elena",'Tablas Guayaquil'!G8,'Tablas Resto de Ecuador'!G8)</f>
        <v>4311</v>
      </c>
      <c r="O8" s="263">
        <f t="shared" si="7"/>
        <v>8034.2</v>
      </c>
      <c r="P8" s="263">
        <f t="shared" si="8"/>
        <v>7043.0999999999995</v>
      </c>
      <c r="Q8" s="263">
        <f t="shared" si="9"/>
        <v>5683.0999999999995</v>
      </c>
      <c r="R8" s="263">
        <f t="shared" si="10"/>
        <v>4930.8499999999995</v>
      </c>
      <c r="S8" s="263">
        <f t="shared" si="11"/>
        <v>3664.35</v>
      </c>
    </row>
    <row r="9" spans="1:19" ht="14" hidden="1" x14ac:dyDescent="0.15">
      <c r="A9" s="4">
        <v>21</v>
      </c>
      <c r="B9" s="5"/>
      <c r="C9" s="212">
        <f t="shared" si="2"/>
        <v>8034.2</v>
      </c>
      <c r="D9" s="212">
        <f t="shared" si="3"/>
        <v>7043.0999999999995</v>
      </c>
      <c r="E9" s="212">
        <f t="shared" si="4"/>
        <v>5683.0999999999995</v>
      </c>
      <c r="F9" s="212">
        <f t="shared" si="5"/>
        <v>4930.8499999999995</v>
      </c>
      <c r="G9" s="212">
        <f t="shared" si="6"/>
        <v>3664.35</v>
      </c>
      <c r="H9" s="11"/>
      <c r="I9" s="276">
        <f>IF('INGRESO DE DATOS'!$D$21="Guayas/Santa Elena",'Tablas Guayaquil'!C9,'Tablas Resto de Ecuador'!C9)</f>
        <v>9452</v>
      </c>
      <c r="J9" s="276">
        <f>IF('INGRESO DE DATOS'!$D$21="Guayas/Santa Elena",'Tablas Guayaquil'!D9,'Tablas Resto de Ecuador'!D9)</f>
        <v>8286</v>
      </c>
      <c r="K9" s="276">
        <f>IF('INGRESO DE DATOS'!$D$21="Guayas/Santa Elena",'Tablas Guayaquil'!E9,'Tablas Resto de Ecuador'!E9)</f>
        <v>6686</v>
      </c>
      <c r="L9" s="276">
        <f>IF('INGRESO DE DATOS'!$D$21="Guayas/Santa Elena",'Tablas Guayaquil'!F9,'Tablas Resto de Ecuador'!F9)</f>
        <v>5801</v>
      </c>
      <c r="M9" s="276">
        <f>IF('INGRESO DE DATOS'!$D$21="Guayas/Santa Elena",'Tablas Guayaquil'!G9,'Tablas Resto de Ecuador'!G9)</f>
        <v>4311</v>
      </c>
      <c r="O9" s="263">
        <f t="shared" si="7"/>
        <v>8034.2</v>
      </c>
      <c r="P9" s="263">
        <f t="shared" si="8"/>
        <v>7043.0999999999995</v>
      </c>
      <c r="Q9" s="263">
        <f t="shared" si="9"/>
        <v>5683.0999999999995</v>
      </c>
      <c r="R9" s="263">
        <f t="shared" si="10"/>
        <v>4930.8499999999995</v>
      </c>
      <c r="S9" s="263">
        <f t="shared" si="11"/>
        <v>3664.35</v>
      </c>
    </row>
    <row r="10" spans="1:19" ht="14" hidden="1" x14ac:dyDescent="0.15">
      <c r="A10" s="4">
        <v>22</v>
      </c>
      <c r="B10" s="5"/>
      <c r="C10" s="212">
        <f t="shared" si="2"/>
        <v>8034.2</v>
      </c>
      <c r="D10" s="212">
        <f t="shared" si="3"/>
        <v>7043.0999999999995</v>
      </c>
      <c r="E10" s="212">
        <f t="shared" si="4"/>
        <v>5683.0999999999995</v>
      </c>
      <c r="F10" s="212">
        <f t="shared" si="5"/>
        <v>4930.8499999999995</v>
      </c>
      <c r="G10" s="212">
        <f t="shared" si="6"/>
        <v>3664.35</v>
      </c>
      <c r="H10" s="11"/>
      <c r="I10" s="276">
        <f>IF('INGRESO DE DATOS'!$D$21="Guayas/Santa Elena",'Tablas Guayaquil'!C10,'Tablas Resto de Ecuador'!C10)</f>
        <v>9452</v>
      </c>
      <c r="J10" s="276">
        <f>IF('INGRESO DE DATOS'!$D$21="Guayas/Santa Elena",'Tablas Guayaquil'!D10,'Tablas Resto de Ecuador'!D10)</f>
        <v>8286</v>
      </c>
      <c r="K10" s="276">
        <f>IF('INGRESO DE DATOS'!$D$21="Guayas/Santa Elena",'Tablas Guayaquil'!E10,'Tablas Resto de Ecuador'!E10)</f>
        <v>6686</v>
      </c>
      <c r="L10" s="276">
        <f>IF('INGRESO DE DATOS'!$D$21="Guayas/Santa Elena",'Tablas Guayaquil'!F10,'Tablas Resto de Ecuador'!F10)</f>
        <v>5801</v>
      </c>
      <c r="M10" s="276">
        <f>IF('INGRESO DE DATOS'!$D$21="Guayas/Santa Elena",'Tablas Guayaquil'!G10,'Tablas Resto de Ecuador'!G10)</f>
        <v>4311</v>
      </c>
      <c r="O10" s="263">
        <f t="shared" si="7"/>
        <v>8034.2</v>
      </c>
      <c r="P10" s="263">
        <f t="shared" si="8"/>
        <v>7043.0999999999995</v>
      </c>
      <c r="Q10" s="263">
        <f t="shared" si="9"/>
        <v>5683.0999999999995</v>
      </c>
      <c r="R10" s="263">
        <f t="shared" si="10"/>
        <v>4930.8499999999995</v>
      </c>
      <c r="S10" s="263">
        <f t="shared" si="11"/>
        <v>3664.35</v>
      </c>
    </row>
    <row r="11" spans="1:19" ht="14" hidden="1" x14ac:dyDescent="0.15">
      <c r="A11" s="4">
        <v>23</v>
      </c>
      <c r="B11" s="5"/>
      <c r="C11" s="212">
        <f t="shared" si="2"/>
        <v>8034.2</v>
      </c>
      <c r="D11" s="212">
        <f t="shared" si="3"/>
        <v>7043.0999999999995</v>
      </c>
      <c r="E11" s="212">
        <f t="shared" si="4"/>
        <v>5683.0999999999995</v>
      </c>
      <c r="F11" s="212">
        <f t="shared" si="5"/>
        <v>4930.8499999999995</v>
      </c>
      <c r="G11" s="212">
        <f t="shared" si="6"/>
        <v>3664.35</v>
      </c>
      <c r="H11" s="11"/>
      <c r="I11" s="276">
        <f>IF('INGRESO DE DATOS'!$D$21="Guayas/Santa Elena",'Tablas Guayaquil'!C11,'Tablas Resto de Ecuador'!C11)</f>
        <v>9452</v>
      </c>
      <c r="J11" s="276">
        <f>IF('INGRESO DE DATOS'!$D$21="Guayas/Santa Elena",'Tablas Guayaquil'!D11,'Tablas Resto de Ecuador'!D11)</f>
        <v>8286</v>
      </c>
      <c r="K11" s="276">
        <f>IF('INGRESO DE DATOS'!$D$21="Guayas/Santa Elena",'Tablas Guayaquil'!E11,'Tablas Resto de Ecuador'!E11)</f>
        <v>6686</v>
      </c>
      <c r="L11" s="276">
        <f>IF('INGRESO DE DATOS'!$D$21="Guayas/Santa Elena",'Tablas Guayaquil'!F11,'Tablas Resto de Ecuador'!F11)</f>
        <v>5801</v>
      </c>
      <c r="M11" s="276">
        <f>IF('INGRESO DE DATOS'!$D$21="Guayas/Santa Elena",'Tablas Guayaquil'!G11,'Tablas Resto de Ecuador'!G11)</f>
        <v>4311</v>
      </c>
      <c r="O11" s="263">
        <f t="shared" si="7"/>
        <v>8034.2</v>
      </c>
      <c r="P11" s="263">
        <f t="shared" si="8"/>
        <v>7043.0999999999995</v>
      </c>
      <c r="Q11" s="263">
        <f t="shared" si="9"/>
        <v>5683.0999999999995</v>
      </c>
      <c r="R11" s="263">
        <f t="shared" si="10"/>
        <v>4930.8499999999995</v>
      </c>
      <c r="S11" s="263">
        <f t="shared" si="11"/>
        <v>3664.35</v>
      </c>
    </row>
    <row r="12" spans="1:19" ht="14" hidden="1" x14ac:dyDescent="0.15">
      <c r="A12" s="4">
        <v>24</v>
      </c>
      <c r="B12" s="5"/>
      <c r="C12" s="212">
        <f t="shared" si="2"/>
        <v>8034.2</v>
      </c>
      <c r="D12" s="212">
        <f t="shared" si="3"/>
        <v>7043.0999999999995</v>
      </c>
      <c r="E12" s="212">
        <f t="shared" si="4"/>
        <v>5683.0999999999995</v>
      </c>
      <c r="F12" s="212">
        <f t="shared" si="5"/>
        <v>4930.8499999999995</v>
      </c>
      <c r="G12" s="212">
        <f t="shared" si="6"/>
        <v>3664.35</v>
      </c>
      <c r="H12" s="11"/>
      <c r="I12" s="276">
        <f>IF('INGRESO DE DATOS'!$D$21="Guayas/Santa Elena",'Tablas Guayaquil'!C12,'Tablas Resto de Ecuador'!C12)</f>
        <v>9452</v>
      </c>
      <c r="J12" s="276">
        <f>IF('INGRESO DE DATOS'!$D$21="Guayas/Santa Elena",'Tablas Guayaquil'!D12,'Tablas Resto de Ecuador'!D12)</f>
        <v>8286</v>
      </c>
      <c r="K12" s="276">
        <f>IF('INGRESO DE DATOS'!$D$21="Guayas/Santa Elena",'Tablas Guayaquil'!E12,'Tablas Resto de Ecuador'!E12)</f>
        <v>6686</v>
      </c>
      <c r="L12" s="276">
        <f>IF('INGRESO DE DATOS'!$D$21="Guayas/Santa Elena",'Tablas Guayaquil'!F12,'Tablas Resto de Ecuador'!F12)</f>
        <v>5801</v>
      </c>
      <c r="M12" s="276">
        <f>IF('INGRESO DE DATOS'!$D$21="Guayas/Santa Elena",'Tablas Guayaquil'!G12,'Tablas Resto de Ecuador'!G12)</f>
        <v>4311</v>
      </c>
      <c r="O12" s="263">
        <f t="shared" si="7"/>
        <v>8034.2</v>
      </c>
      <c r="P12" s="263">
        <f t="shared" si="8"/>
        <v>7043.0999999999995</v>
      </c>
      <c r="Q12" s="263">
        <f t="shared" si="9"/>
        <v>5683.0999999999995</v>
      </c>
      <c r="R12" s="263">
        <f t="shared" si="10"/>
        <v>4930.8499999999995</v>
      </c>
      <c r="S12" s="263">
        <f t="shared" si="11"/>
        <v>3664.35</v>
      </c>
    </row>
    <row r="13" spans="1:19" ht="14" hidden="1" x14ac:dyDescent="0.15">
      <c r="A13" s="4">
        <v>25</v>
      </c>
      <c r="B13" s="5"/>
      <c r="C13" s="212">
        <f t="shared" si="2"/>
        <v>8586.6999999999989</v>
      </c>
      <c r="D13" s="212">
        <f t="shared" si="3"/>
        <v>7525.9</v>
      </c>
      <c r="E13" s="212">
        <f t="shared" si="4"/>
        <v>6036.7</v>
      </c>
      <c r="F13" s="212">
        <f t="shared" si="5"/>
        <v>5236</v>
      </c>
      <c r="G13" s="212">
        <f t="shared" si="6"/>
        <v>3889.6</v>
      </c>
      <c r="H13" s="11"/>
      <c r="I13" s="276">
        <f>IF('INGRESO DE DATOS'!$D$21="Guayas/Santa Elena",'Tablas Guayaquil'!C13,'Tablas Resto de Ecuador'!C13)</f>
        <v>10102</v>
      </c>
      <c r="J13" s="276">
        <f>IF('INGRESO DE DATOS'!$D$21="Guayas/Santa Elena",'Tablas Guayaquil'!D13,'Tablas Resto de Ecuador'!D13)</f>
        <v>8854</v>
      </c>
      <c r="K13" s="276">
        <f>IF('INGRESO DE DATOS'!$D$21="Guayas/Santa Elena",'Tablas Guayaquil'!E13,'Tablas Resto de Ecuador'!E13)</f>
        <v>7102</v>
      </c>
      <c r="L13" s="276">
        <f>IF('INGRESO DE DATOS'!$D$21="Guayas/Santa Elena",'Tablas Guayaquil'!F13,'Tablas Resto de Ecuador'!F13)</f>
        <v>6160</v>
      </c>
      <c r="M13" s="276">
        <f>IF('INGRESO DE DATOS'!$D$21="Guayas/Santa Elena",'Tablas Guayaquil'!G13,'Tablas Resto de Ecuador'!G13)</f>
        <v>4576</v>
      </c>
      <c r="O13" s="263">
        <f t="shared" si="7"/>
        <v>8586.6999999999989</v>
      </c>
      <c r="P13" s="263">
        <f t="shared" si="8"/>
        <v>7525.9</v>
      </c>
      <c r="Q13" s="263">
        <f t="shared" si="9"/>
        <v>6036.7</v>
      </c>
      <c r="R13" s="263">
        <f t="shared" si="10"/>
        <v>5236</v>
      </c>
      <c r="S13" s="263">
        <f t="shared" si="11"/>
        <v>3889.6</v>
      </c>
    </row>
    <row r="14" spans="1:19" ht="14" hidden="1" x14ac:dyDescent="0.15">
      <c r="A14" s="4">
        <v>26</v>
      </c>
      <c r="B14" s="5"/>
      <c r="C14" s="212">
        <f t="shared" si="2"/>
        <v>8586.6999999999989</v>
      </c>
      <c r="D14" s="212">
        <f t="shared" si="3"/>
        <v>7525.9</v>
      </c>
      <c r="E14" s="212">
        <f t="shared" si="4"/>
        <v>6036.7</v>
      </c>
      <c r="F14" s="212">
        <f t="shared" si="5"/>
        <v>5236</v>
      </c>
      <c r="G14" s="212">
        <f t="shared" si="6"/>
        <v>3889.6</v>
      </c>
      <c r="H14" s="11"/>
      <c r="I14" s="276">
        <f>IF('INGRESO DE DATOS'!$D$21="Guayas/Santa Elena",'Tablas Guayaquil'!C14,'Tablas Resto de Ecuador'!C14)</f>
        <v>10102</v>
      </c>
      <c r="J14" s="276">
        <f>IF('INGRESO DE DATOS'!$D$21="Guayas/Santa Elena",'Tablas Guayaquil'!D14,'Tablas Resto de Ecuador'!D14)</f>
        <v>8854</v>
      </c>
      <c r="K14" s="276">
        <f>IF('INGRESO DE DATOS'!$D$21="Guayas/Santa Elena",'Tablas Guayaquil'!E14,'Tablas Resto de Ecuador'!E14)</f>
        <v>7102</v>
      </c>
      <c r="L14" s="276">
        <f>IF('INGRESO DE DATOS'!$D$21="Guayas/Santa Elena",'Tablas Guayaquil'!F14,'Tablas Resto de Ecuador'!F14)</f>
        <v>6160</v>
      </c>
      <c r="M14" s="276">
        <f>IF('INGRESO DE DATOS'!$D$21="Guayas/Santa Elena",'Tablas Guayaquil'!G14,'Tablas Resto de Ecuador'!G14)</f>
        <v>4576</v>
      </c>
      <c r="O14" s="263">
        <f t="shared" si="7"/>
        <v>8586.6999999999989</v>
      </c>
      <c r="P14" s="263">
        <f t="shared" si="8"/>
        <v>7525.9</v>
      </c>
      <c r="Q14" s="263">
        <f t="shared" si="9"/>
        <v>6036.7</v>
      </c>
      <c r="R14" s="263">
        <f t="shared" si="10"/>
        <v>5236</v>
      </c>
      <c r="S14" s="263">
        <f t="shared" si="11"/>
        <v>3889.6</v>
      </c>
    </row>
    <row r="15" spans="1:19" ht="14" hidden="1" x14ac:dyDescent="0.15">
      <c r="A15" s="4">
        <v>27</v>
      </c>
      <c r="B15" s="5"/>
      <c r="C15" s="212">
        <f t="shared" si="2"/>
        <v>8586.6999999999989</v>
      </c>
      <c r="D15" s="212">
        <f t="shared" si="3"/>
        <v>7525.9</v>
      </c>
      <c r="E15" s="212">
        <f t="shared" si="4"/>
        <v>6036.7</v>
      </c>
      <c r="F15" s="212">
        <f t="shared" si="5"/>
        <v>5236</v>
      </c>
      <c r="G15" s="212">
        <f t="shared" si="6"/>
        <v>3889.6</v>
      </c>
      <c r="H15" s="11"/>
      <c r="I15" s="276">
        <f>IF('INGRESO DE DATOS'!$D$21="Guayas/Santa Elena",'Tablas Guayaquil'!C15,'Tablas Resto de Ecuador'!C15)</f>
        <v>10102</v>
      </c>
      <c r="J15" s="276">
        <f>IF('INGRESO DE DATOS'!$D$21="Guayas/Santa Elena",'Tablas Guayaquil'!D15,'Tablas Resto de Ecuador'!D15)</f>
        <v>8854</v>
      </c>
      <c r="K15" s="276">
        <f>IF('INGRESO DE DATOS'!$D$21="Guayas/Santa Elena",'Tablas Guayaquil'!E15,'Tablas Resto de Ecuador'!E15)</f>
        <v>7102</v>
      </c>
      <c r="L15" s="276">
        <f>IF('INGRESO DE DATOS'!$D$21="Guayas/Santa Elena",'Tablas Guayaquil'!F15,'Tablas Resto de Ecuador'!F15)</f>
        <v>6160</v>
      </c>
      <c r="M15" s="276">
        <f>IF('INGRESO DE DATOS'!$D$21="Guayas/Santa Elena",'Tablas Guayaquil'!G15,'Tablas Resto de Ecuador'!G15)</f>
        <v>4576</v>
      </c>
      <c r="O15" s="263">
        <f t="shared" si="7"/>
        <v>8586.6999999999989</v>
      </c>
      <c r="P15" s="263">
        <f t="shared" si="8"/>
        <v>7525.9</v>
      </c>
      <c r="Q15" s="263">
        <f t="shared" si="9"/>
        <v>6036.7</v>
      </c>
      <c r="R15" s="263">
        <f t="shared" si="10"/>
        <v>5236</v>
      </c>
      <c r="S15" s="263">
        <f t="shared" si="11"/>
        <v>3889.6</v>
      </c>
    </row>
    <row r="16" spans="1:19" ht="14" hidden="1" x14ac:dyDescent="0.15">
      <c r="A16" s="4">
        <v>28</v>
      </c>
      <c r="B16" s="5"/>
      <c r="C16" s="212">
        <f t="shared" si="2"/>
        <v>8586.6999999999989</v>
      </c>
      <c r="D16" s="212">
        <f t="shared" si="3"/>
        <v>7525.9</v>
      </c>
      <c r="E16" s="212">
        <f t="shared" si="4"/>
        <v>6036.7</v>
      </c>
      <c r="F16" s="212">
        <f t="shared" si="5"/>
        <v>5236</v>
      </c>
      <c r="G16" s="212">
        <f t="shared" si="6"/>
        <v>3889.6</v>
      </c>
      <c r="H16" s="11"/>
      <c r="I16" s="276">
        <f>IF('INGRESO DE DATOS'!$D$21="Guayas/Santa Elena",'Tablas Guayaquil'!C16,'Tablas Resto de Ecuador'!C16)</f>
        <v>10102</v>
      </c>
      <c r="J16" s="276">
        <f>IF('INGRESO DE DATOS'!$D$21="Guayas/Santa Elena",'Tablas Guayaquil'!D16,'Tablas Resto de Ecuador'!D16)</f>
        <v>8854</v>
      </c>
      <c r="K16" s="276">
        <f>IF('INGRESO DE DATOS'!$D$21="Guayas/Santa Elena",'Tablas Guayaquil'!E16,'Tablas Resto de Ecuador'!E16)</f>
        <v>7102</v>
      </c>
      <c r="L16" s="276">
        <f>IF('INGRESO DE DATOS'!$D$21="Guayas/Santa Elena",'Tablas Guayaquil'!F16,'Tablas Resto de Ecuador'!F16)</f>
        <v>6160</v>
      </c>
      <c r="M16" s="276">
        <f>IF('INGRESO DE DATOS'!$D$21="Guayas/Santa Elena",'Tablas Guayaquil'!G16,'Tablas Resto de Ecuador'!G16)</f>
        <v>4576</v>
      </c>
      <c r="O16" s="263">
        <f t="shared" si="7"/>
        <v>8586.6999999999989</v>
      </c>
      <c r="P16" s="263">
        <f t="shared" si="8"/>
        <v>7525.9</v>
      </c>
      <c r="Q16" s="263">
        <f t="shared" si="9"/>
        <v>6036.7</v>
      </c>
      <c r="R16" s="263">
        <f t="shared" si="10"/>
        <v>5236</v>
      </c>
      <c r="S16" s="263">
        <f t="shared" si="11"/>
        <v>3889.6</v>
      </c>
    </row>
    <row r="17" spans="1:19" ht="14" hidden="1" x14ac:dyDescent="0.15">
      <c r="A17" s="4">
        <v>29</v>
      </c>
      <c r="B17" s="5"/>
      <c r="C17" s="212">
        <f t="shared" si="2"/>
        <v>8586.6999999999989</v>
      </c>
      <c r="D17" s="212">
        <f t="shared" si="3"/>
        <v>7525.9</v>
      </c>
      <c r="E17" s="212">
        <f t="shared" si="4"/>
        <v>6036.7</v>
      </c>
      <c r="F17" s="212">
        <f t="shared" si="5"/>
        <v>5236</v>
      </c>
      <c r="G17" s="212">
        <f t="shared" si="6"/>
        <v>3889.6</v>
      </c>
      <c r="H17" s="11"/>
      <c r="I17" s="276">
        <f>IF('INGRESO DE DATOS'!$D$21="Guayas/Santa Elena",'Tablas Guayaquil'!C17,'Tablas Resto de Ecuador'!C17)</f>
        <v>10102</v>
      </c>
      <c r="J17" s="276">
        <f>IF('INGRESO DE DATOS'!$D$21="Guayas/Santa Elena",'Tablas Guayaquil'!D17,'Tablas Resto de Ecuador'!D17)</f>
        <v>8854</v>
      </c>
      <c r="K17" s="276">
        <f>IF('INGRESO DE DATOS'!$D$21="Guayas/Santa Elena",'Tablas Guayaquil'!E17,'Tablas Resto de Ecuador'!E17)</f>
        <v>7102</v>
      </c>
      <c r="L17" s="276">
        <f>IF('INGRESO DE DATOS'!$D$21="Guayas/Santa Elena",'Tablas Guayaquil'!F17,'Tablas Resto de Ecuador'!F17)</f>
        <v>6160</v>
      </c>
      <c r="M17" s="276">
        <f>IF('INGRESO DE DATOS'!$D$21="Guayas/Santa Elena",'Tablas Guayaquil'!G17,'Tablas Resto de Ecuador'!G17)</f>
        <v>4576</v>
      </c>
      <c r="O17" s="263">
        <f t="shared" si="7"/>
        <v>8586.6999999999989</v>
      </c>
      <c r="P17" s="263">
        <f t="shared" si="8"/>
        <v>7525.9</v>
      </c>
      <c r="Q17" s="263">
        <f t="shared" si="9"/>
        <v>6036.7</v>
      </c>
      <c r="R17" s="263">
        <f t="shared" si="10"/>
        <v>5236</v>
      </c>
      <c r="S17" s="263">
        <f t="shared" si="11"/>
        <v>3889.6</v>
      </c>
    </row>
    <row r="18" spans="1:19" ht="14" hidden="1" x14ac:dyDescent="0.15">
      <c r="A18" s="4">
        <v>30</v>
      </c>
      <c r="B18" s="5"/>
      <c r="C18" s="212">
        <f t="shared" si="2"/>
        <v>9547.1999999999989</v>
      </c>
      <c r="D18" s="212">
        <f t="shared" si="3"/>
        <v>8369.9499999999989</v>
      </c>
      <c r="E18" s="212">
        <f t="shared" si="4"/>
        <v>6663.15</v>
      </c>
      <c r="F18" s="212">
        <f t="shared" si="5"/>
        <v>5778.3</v>
      </c>
      <c r="G18" s="212">
        <f t="shared" si="6"/>
        <v>4293.3499999999995</v>
      </c>
      <c r="H18" s="11"/>
      <c r="I18" s="276">
        <f>IF('INGRESO DE DATOS'!$D$21="Guayas/Santa Elena",'Tablas Guayaquil'!C18,'Tablas Resto de Ecuador'!C18)</f>
        <v>11232</v>
      </c>
      <c r="J18" s="276">
        <f>IF('INGRESO DE DATOS'!$D$21="Guayas/Santa Elena",'Tablas Guayaquil'!D18,'Tablas Resto de Ecuador'!D18)</f>
        <v>9847</v>
      </c>
      <c r="K18" s="276">
        <f>IF('INGRESO DE DATOS'!$D$21="Guayas/Santa Elena",'Tablas Guayaquil'!E18,'Tablas Resto de Ecuador'!E18)</f>
        <v>7839</v>
      </c>
      <c r="L18" s="276">
        <f>IF('INGRESO DE DATOS'!$D$21="Guayas/Santa Elena",'Tablas Guayaquil'!F18,'Tablas Resto de Ecuador'!F18)</f>
        <v>6798</v>
      </c>
      <c r="M18" s="276">
        <f>IF('INGRESO DE DATOS'!$D$21="Guayas/Santa Elena",'Tablas Guayaquil'!G18,'Tablas Resto de Ecuador'!G18)</f>
        <v>5051</v>
      </c>
      <c r="O18" s="263">
        <f t="shared" si="7"/>
        <v>9547.1999999999989</v>
      </c>
      <c r="P18" s="263">
        <f t="shared" si="8"/>
        <v>8369.9499999999989</v>
      </c>
      <c r="Q18" s="263">
        <f t="shared" si="9"/>
        <v>6663.15</v>
      </c>
      <c r="R18" s="263">
        <f t="shared" si="10"/>
        <v>5778.3</v>
      </c>
      <c r="S18" s="263">
        <f t="shared" si="11"/>
        <v>4293.3499999999995</v>
      </c>
    </row>
    <row r="19" spans="1:19" ht="14" hidden="1" x14ac:dyDescent="0.15">
      <c r="A19" s="4">
        <v>31</v>
      </c>
      <c r="B19" s="5"/>
      <c r="C19" s="212">
        <f t="shared" si="2"/>
        <v>9547.1999999999989</v>
      </c>
      <c r="D19" s="212">
        <f t="shared" si="3"/>
        <v>8369.9499999999989</v>
      </c>
      <c r="E19" s="212">
        <f t="shared" si="4"/>
        <v>6663.15</v>
      </c>
      <c r="F19" s="212">
        <f t="shared" si="5"/>
        <v>5778.3</v>
      </c>
      <c r="G19" s="212">
        <f t="shared" si="6"/>
        <v>4293.3499999999995</v>
      </c>
      <c r="H19" s="11"/>
      <c r="I19" s="276">
        <f>IF('INGRESO DE DATOS'!$D$21="Guayas/Santa Elena",'Tablas Guayaquil'!C19,'Tablas Resto de Ecuador'!C19)</f>
        <v>11232</v>
      </c>
      <c r="J19" s="276">
        <f>IF('INGRESO DE DATOS'!$D$21="Guayas/Santa Elena",'Tablas Guayaquil'!D19,'Tablas Resto de Ecuador'!D19)</f>
        <v>9847</v>
      </c>
      <c r="K19" s="276">
        <f>IF('INGRESO DE DATOS'!$D$21="Guayas/Santa Elena",'Tablas Guayaquil'!E19,'Tablas Resto de Ecuador'!E19)</f>
        <v>7839</v>
      </c>
      <c r="L19" s="276">
        <f>IF('INGRESO DE DATOS'!$D$21="Guayas/Santa Elena",'Tablas Guayaquil'!F19,'Tablas Resto de Ecuador'!F19)</f>
        <v>6798</v>
      </c>
      <c r="M19" s="276">
        <f>IF('INGRESO DE DATOS'!$D$21="Guayas/Santa Elena",'Tablas Guayaquil'!G19,'Tablas Resto de Ecuador'!G19)</f>
        <v>5051</v>
      </c>
      <c r="O19" s="263">
        <f t="shared" si="7"/>
        <v>9547.1999999999989</v>
      </c>
      <c r="P19" s="263">
        <f t="shared" si="8"/>
        <v>8369.9499999999989</v>
      </c>
      <c r="Q19" s="263">
        <f t="shared" si="9"/>
        <v>6663.15</v>
      </c>
      <c r="R19" s="263">
        <f t="shared" si="10"/>
        <v>5778.3</v>
      </c>
      <c r="S19" s="263">
        <f t="shared" si="11"/>
        <v>4293.3499999999995</v>
      </c>
    </row>
    <row r="20" spans="1:19" ht="14" hidden="1" x14ac:dyDescent="0.15">
      <c r="A20" s="4">
        <v>32</v>
      </c>
      <c r="B20" s="5"/>
      <c r="C20" s="212">
        <f t="shared" si="2"/>
        <v>9547.1999999999989</v>
      </c>
      <c r="D20" s="212">
        <f t="shared" si="3"/>
        <v>8369.9499999999989</v>
      </c>
      <c r="E20" s="212">
        <f t="shared" si="4"/>
        <v>6663.15</v>
      </c>
      <c r="F20" s="212">
        <f t="shared" si="5"/>
        <v>5778.3</v>
      </c>
      <c r="G20" s="212">
        <f t="shared" si="6"/>
        <v>4293.3499999999995</v>
      </c>
      <c r="H20" s="11"/>
      <c r="I20" s="276">
        <f>IF('INGRESO DE DATOS'!$D$21="Guayas/Santa Elena",'Tablas Guayaquil'!C20,'Tablas Resto de Ecuador'!C20)</f>
        <v>11232</v>
      </c>
      <c r="J20" s="276">
        <f>IF('INGRESO DE DATOS'!$D$21="Guayas/Santa Elena",'Tablas Guayaquil'!D20,'Tablas Resto de Ecuador'!D20)</f>
        <v>9847</v>
      </c>
      <c r="K20" s="276">
        <f>IF('INGRESO DE DATOS'!$D$21="Guayas/Santa Elena",'Tablas Guayaquil'!E20,'Tablas Resto de Ecuador'!E20)</f>
        <v>7839</v>
      </c>
      <c r="L20" s="276">
        <f>IF('INGRESO DE DATOS'!$D$21="Guayas/Santa Elena",'Tablas Guayaquil'!F20,'Tablas Resto de Ecuador'!F20)</f>
        <v>6798</v>
      </c>
      <c r="M20" s="276">
        <f>IF('INGRESO DE DATOS'!$D$21="Guayas/Santa Elena",'Tablas Guayaquil'!G20,'Tablas Resto de Ecuador'!G20)</f>
        <v>5051</v>
      </c>
      <c r="O20" s="263">
        <f t="shared" si="7"/>
        <v>9547.1999999999989</v>
      </c>
      <c r="P20" s="263">
        <f t="shared" si="8"/>
        <v>8369.9499999999989</v>
      </c>
      <c r="Q20" s="263">
        <f t="shared" si="9"/>
        <v>6663.15</v>
      </c>
      <c r="R20" s="263">
        <f t="shared" si="10"/>
        <v>5778.3</v>
      </c>
      <c r="S20" s="263">
        <f t="shared" si="11"/>
        <v>4293.3499999999995</v>
      </c>
    </row>
    <row r="21" spans="1:19" ht="14" hidden="1" x14ac:dyDescent="0.15">
      <c r="A21" s="4">
        <v>33</v>
      </c>
      <c r="B21" s="5"/>
      <c r="C21" s="212">
        <f t="shared" si="2"/>
        <v>9547.1999999999989</v>
      </c>
      <c r="D21" s="212">
        <f t="shared" si="3"/>
        <v>8369.9499999999989</v>
      </c>
      <c r="E21" s="212">
        <f t="shared" si="4"/>
        <v>6663.15</v>
      </c>
      <c r="F21" s="212">
        <f t="shared" si="5"/>
        <v>5778.3</v>
      </c>
      <c r="G21" s="212">
        <f t="shared" si="6"/>
        <v>4293.3499999999995</v>
      </c>
      <c r="H21" s="11"/>
      <c r="I21" s="276">
        <f>IF('INGRESO DE DATOS'!$D$21="Guayas/Santa Elena",'Tablas Guayaquil'!C21,'Tablas Resto de Ecuador'!C21)</f>
        <v>11232</v>
      </c>
      <c r="J21" s="276">
        <f>IF('INGRESO DE DATOS'!$D$21="Guayas/Santa Elena",'Tablas Guayaquil'!D21,'Tablas Resto de Ecuador'!D21)</f>
        <v>9847</v>
      </c>
      <c r="K21" s="276">
        <f>IF('INGRESO DE DATOS'!$D$21="Guayas/Santa Elena",'Tablas Guayaquil'!E21,'Tablas Resto de Ecuador'!E21)</f>
        <v>7839</v>
      </c>
      <c r="L21" s="276">
        <f>IF('INGRESO DE DATOS'!$D$21="Guayas/Santa Elena",'Tablas Guayaquil'!F21,'Tablas Resto de Ecuador'!F21)</f>
        <v>6798</v>
      </c>
      <c r="M21" s="276">
        <f>IF('INGRESO DE DATOS'!$D$21="Guayas/Santa Elena",'Tablas Guayaquil'!G21,'Tablas Resto de Ecuador'!G21)</f>
        <v>5051</v>
      </c>
      <c r="O21" s="263">
        <f t="shared" si="7"/>
        <v>9547.1999999999989</v>
      </c>
      <c r="P21" s="263">
        <f t="shared" si="8"/>
        <v>8369.9499999999989</v>
      </c>
      <c r="Q21" s="263">
        <f t="shared" si="9"/>
        <v>6663.15</v>
      </c>
      <c r="R21" s="263">
        <f t="shared" si="10"/>
        <v>5778.3</v>
      </c>
      <c r="S21" s="263">
        <f t="shared" si="11"/>
        <v>4293.3499999999995</v>
      </c>
    </row>
    <row r="22" spans="1:19" ht="14" hidden="1" x14ac:dyDescent="0.15">
      <c r="A22" s="4">
        <v>34</v>
      </c>
      <c r="B22" s="5"/>
      <c r="C22" s="212">
        <f t="shared" si="2"/>
        <v>9547.1999999999989</v>
      </c>
      <c r="D22" s="212">
        <f t="shared" si="3"/>
        <v>8369.9499999999989</v>
      </c>
      <c r="E22" s="212">
        <f t="shared" si="4"/>
        <v>6663.15</v>
      </c>
      <c r="F22" s="212">
        <f t="shared" si="5"/>
        <v>5778.3</v>
      </c>
      <c r="G22" s="212">
        <f t="shared" si="6"/>
        <v>4293.3499999999995</v>
      </c>
      <c r="H22" s="11"/>
      <c r="I22" s="276">
        <f>IF('INGRESO DE DATOS'!$D$21="Guayas/Santa Elena",'Tablas Guayaquil'!C22,'Tablas Resto de Ecuador'!C22)</f>
        <v>11232</v>
      </c>
      <c r="J22" s="276">
        <f>IF('INGRESO DE DATOS'!$D$21="Guayas/Santa Elena",'Tablas Guayaquil'!D22,'Tablas Resto de Ecuador'!D22)</f>
        <v>9847</v>
      </c>
      <c r="K22" s="276">
        <f>IF('INGRESO DE DATOS'!$D$21="Guayas/Santa Elena",'Tablas Guayaquil'!E22,'Tablas Resto de Ecuador'!E22)</f>
        <v>7839</v>
      </c>
      <c r="L22" s="276">
        <f>IF('INGRESO DE DATOS'!$D$21="Guayas/Santa Elena",'Tablas Guayaquil'!F22,'Tablas Resto de Ecuador'!F22)</f>
        <v>6798</v>
      </c>
      <c r="M22" s="276">
        <f>IF('INGRESO DE DATOS'!$D$21="Guayas/Santa Elena",'Tablas Guayaquil'!G22,'Tablas Resto de Ecuador'!G22)</f>
        <v>5051</v>
      </c>
      <c r="O22" s="263">
        <f t="shared" si="7"/>
        <v>9547.1999999999989</v>
      </c>
      <c r="P22" s="263">
        <f t="shared" si="8"/>
        <v>8369.9499999999989</v>
      </c>
      <c r="Q22" s="263">
        <f t="shared" si="9"/>
        <v>6663.15</v>
      </c>
      <c r="R22" s="263">
        <f t="shared" si="10"/>
        <v>5778.3</v>
      </c>
      <c r="S22" s="263">
        <f t="shared" si="11"/>
        <v>4293.3499999999995</v>
      </c>
    </row>
    <row r="23" spans="1:19" ht="14" hidden="1" x14ac:dyDescent="0.15">
      <c r="A23" s="4">
        <v>35</v>
      </c>
      <c r="B23" s="5"/>
      <c r="C23" s="212">
        <f t="shared" si="2"/>
        <v>10661.55</v>
      </c>
      <c r="D23" s="212">
        <f t="shared" si="3"/>
        <v>9343.1999999999989</v>
      </c>
      <c r="E23" s="212">
        <f t="shared" si="4"/>
        <v>7395.8499999999995</v>
      </c>
      <c r="F23" s="212">
        <f t="shared" si="5"/>
        <v>6413.25</v>
      </c>
      <c r="G23" s="212">
        <f t="shared" si="6"/>
        <v>4766.8</v>
      </c>
      <c r="H23" s="11"/>
      <c r="I23" s="276">
        <f>IF('INGRESO DE DATOS'!$D$21="Guayas/Santa Elena",'Tablas Guayaquil'!C23,'Tablas Resto de Ecuador'!C23)</f>
        <v>12543</v>
      </c>
      <c r="J23" s="276">
        <f>IF('INGRESO DE DATOS'!$D$21="Guayas/Santa Elena",'Tablas Guayaquil'!D23,'Tablas Resto de Ecuador'!D23)</f>
        <v>10992</v>
      </c>
      <c r="K23" s="276">
        <f>IF('INGRESO DE DATOS'!$D$21="Guayas/Santa Elena",'Tablas Guayaquil'!E23,'Tablas Resto de Ecuador'!E23)</f>
        <v>8701</v>
      </c>
      <c r="L23" s="276">
        <f>IF('INGRESO DE DATOS'!$D$21="Guayas/Santa Elena",'Tablas Guayaquil'!F23,'Tablas Resto de Ecuador'!F23)</f>
        <v>7545</v>
      </c>
      <c r="M23" s="276">
        <f>IF('INGRESO DE DATOS'!$D$21="Guayas/Santa Elena",'Tablas Guayaquil'!G23,'Tablas Resto de Ecuador'!G23)</f>
        <v>5608</v>
      </c>
      <c r="O23" s="263">
        <f t="shared" si="7"/>
        <v>10661.55</v>
      </c>
      <c r="P23" s="263">
        <f t="shared" si="8"/>
        <v>9343.1999999999989</v>
      </c>
      <c r="Q23" s="263">
        <f t="shared" si="9"/>
        <v>7395.8499999999995</v>
      </c>
      <c r="R23" s="263">
        <f t="shared" si="10"/>
        <v>6413.25</v>
      </c>
      <c r="S23" s="263">
        <f t="shared" si="11"/>
        <v>4766.8</v>
      </c>
    </row>
    <row r="24" spans="1:19" ht="14" hidden="1" x14ac:dyDescent="0.15">
      <c r="A24" s="4">
        <v>36</v>
      </c>
      <c r="B24" s="5"/>
      <c r="C24" s="212">
        <f t="shared" si="2"/>
        <v>10661.55</v>
      </c>
      <c r="D24" s="212">
        <f t="shared" si="3"/>
        <v>9343.1999999999989</v>
      </c>
      <c r="E24" s="212">
        <f t="shared" si="4"/>
        <v>7395.8499999999995</v>
      </c>
      <c r="F24" s="212">
        <f t="shared" si="5"/>
        <v>6413.25</v>
      </c>
      <c r="G24" s="212">
        <f t="shared" si="6"/>
        <v>4766.8</v>
      </c>
      <c r="H24" s="11"/>
      <c r="I24" s="276">
        <f>IF('INGRESO DE DATOS'!$D$21="Guayas/Santa Elena",'Tablas Guayaquil'!C24,'Tablas Resto de Ecuador'!C24)</f>
        <v>12543</v>
      </c>
      <c r="J24" s="276">
        <f>IF('INGRESO DE DATOS'!$D$21="Guayas/Santa Elena",'Tablas Guayaquil'!D24,'Tablas Resto de Ecuador'!D24)</f>
        <v>10992</v>
      </c>
      <c r="K24" s="276">
        <f>IF('INGRESO DE DATOS'!$D$21="Guayas/Santa Elena",'Tablas Guayaquil'!E24,'Tablas Resto de Ecuador'!E24)</f>
        <v>8701</v>
      </c>
      <c r="L24" s="276">
        <f>IF('INGRESO DE DATOS'!$D$21="Guayas/Santa Elena",'Tablas Guayaquil'!F24,'Tablas Resto de Ecuador'!F24)</f>
        <v>7545</v>
      </c>
      <c r="M24" s="276">
        <f>IF('INGRESO DE DATOS'!$D$21="Guayas/Santa Elena",'Tablas Guayaquil'!G24,'Tablas Resto de Ecuador'!G24)</f>
        <v>5608</v>
      </c>
      <c r="O24" s="263">
        <f t="shared" si="7"/>
        <v>10661.55</v>
      </c>
      <c r="P24" s="263">
        <f t="shared" si="8"/>
        <v>9343.1999999999989</v>
      </c>
      <c r="Q24" s="263">
        <f t="shared" si="9"/>
        <v>7395.8499999999995</v>
      </c>
      <c r="R24" s="263">
        <f t="shared" si="10"/>
        <v>6413.25</v>
      </c>
      <c r="S24" s="263">
        <f t="shared" si="11"/>
        <v>4766.8</v>
      </c>
    </row>
    <row r="25" spans="1:19" ht="14" hidden="1" x14ac:dyDescent="0.15">
      <c r="A25" s="4">
        <v>37</v>
      </c>
      <c r="B25" s="5"/>
      <c r="C25" s="212">
        <f t="shared" si="2"/>
        <v>10661.55</v>
      </c>
      <c r="D25" s="212">
        <f t="shared" si="3"/>
        <v>9343.1999999999989</v>
      </c>
      <c r="E25" s="212">
        <f t="shared" si="4"/>
        <v>7395.8499999999995</v>
      </c>
      <c r="F25" s="212">
        <f t="shared" si="5"/>
        <v>6413.25</v>
      </c>
      <c r="G25" s="212">
        <f t="shared" si="6"/>
        <v>4766.8</v>
      </c>
      <c r="H25" s="11"/>
      <c r="I25" s="276">
        <f>IF('INGRESO DE DATOS'!$D$21="Guayas/Santa Elena",'Tablas Guayaquil'!C25,'Tablas Resto de Ecuador'!C25)</f>
        <v>12543</v>
      </c>
      <c r="J25" s="276">
        <f>IF('INGRESO DE DATOS'!$D$21="Guayas/Santa Elena",'Tablas Guayaquil'!D25,'Tablas Resto de Ecuador'!D25)</f>
        <v>10992</v>
      </c>
      <c r="K25" s="276">
        <f>IF('INGRESO DE DATOS'!$D$21="Guayas/Santa Elena",'Tablas Guayaquil'!E25,'Tablas Resto de Ecuador'!E25)</f>
        <v>8701</v>
      </c>
      <c r="L25" s="276">
        <f>IF('INGRESO DE DATOS'!$D$21="Guayas/Santa Elena",'Tablas Guayaquil'!F25,'Tablas Resto de Ecuador'!F25)</f>
        <v>7545</v>
      </c>
      <c r="M25" s="276">
        <f>IF('INGRESO DE DATOS'!$D$21="Guayas/Santa Elena",'Tablas Guayaquil'!G25,'Tablas Resto de Ecuador'!G25)</f>
        <v>5608</v>
      </c>
      <c r="O25" s="263">
        <f t="shared" si="7"/>
        <v>10661.55</v>
      </c>
      <c r="P25" s="263">
        <f t="shared" si="8"/>
        <v>9343.1999999999989</v>
      </c>
      <c r="Q25" s="263">
        <f t="shared" si="9"/>
        <v>7395.8499999999995</v>
      </c>
      <c r="R25" s="263">
        <f t="shared" si="10"/>
        <v>6413.25</v>
      </c>
      <c r="S25" s="263">
        <f t="shared" si="11"/>
        <v>4766.8</v>
      </c>
    </row>
    <row r="26" spans="1:19" ht="14" hidden="1" x14ac:dyDescent="0.15">
      <c r="A26" s="4">
        <v>38</v>
      </c>
      <c r="B26" s="5"/>
      <c r="C26" s="212">
        <f t="shared" si="2"/>
        <v>10661.55</v>
      </c>
      <c r="D26" s="212">
        <f t="shared" si="3"/>
        <v>9343.1999999999989</v>
      </c>
      <c r="E26" s="212">
        <f t="shared" si="4"/>
        <v>7395.8499999999995</v>
      </c>
      <c r="F26" s="212">
        <f t="shared" si="5"/>
        <v>6413.25</v>
      </c>
      <c r="G26" s="212">
        <f t="shared" si="6"/>
        <v>4766.8</v>
      </c>
      <c r="H26" s="11"/>
      <c r="I26" s="276">
        <f>IF('INGRESO DE DATOS'!$D$21="Guayas/Santa Elena",'Tablas Guayaquil'!C26,'Tablas Resto de Ecuador'!C26)</f>
        <v>12543</v>
      </c>
      <c r="J26" s="276">
        <f>IF('INGRESO DE DATOS'!$D$21="Guayas/Santa Elena",'Tablas Guayaquil'!D26,'Tablas Resto de Ecuador'!D26)</f>
        <v>10992</v>
      </c>
      <c r="K26" s="276">
        <f>IF('INGRESO DE DATOS'!$D$21="Guayas/Santa Elena",'Tablas Guayaquil'!E26,'Tablas Resto de Ecuador'!E26)</f>
        <v>8701</v>
      </c>
      <c r="L26" s="276">
        <f>IF('INGRESO DE DATOS'!$D$21="Guayas/Santa Elena",'Tablas Guayaquil'!F26,'Tablas Resto de Ecuador'!F26)</f>
        <v>7545</v>
      </c>
      <c r="M26" s="276">
        <f>IF('INGRESO DE DATOS'!$D$21="Guayas/Santa Elena",'Tablas Guayaquil'!G26,'Tablas Resto de Ecuador'!G26)</f>
        <v>5608</v>
      </c>
      <c r="O26" s="263">
        <f t="shared" si="7"/>
        <v>10661.55</v>
      </c>
      <c r="P26" s="263">
        <f t="shared" si="8"/>
        <v>9343.1999999999989</v>
      </c>
      <c r="Q26" s="263">
        <f t="shared" si="9"/>
        <v>7395.8499999999995</v>
      </c>
      <c r="R26" s="263">
        <f t="shared" si="10"/>
        <v>6413.25</v>
      </c>
      <c r="S26" s="263">
        <f t="shared" si="11"/>
        <v>4766.8</v>
      </c>
    </row>
    <row r="27" spans="1:19" ht="14" hidden="1" x14ac:dyDescent="0.15">
      <c r="A27" s="4">
        <v>39</v>
      </c>
      <c r="B27" s="5"/>
      <c r="C27" s="212">
        <f t="shared" si="2"/>
        <v>10661.55</v>
      </c>
      <c r="D27" s="212">
        <f t="shared" si="3"/>
        <v>9343.1999999999989</v>
      </c>
      <c r="E27" s="212">
        <f t="shared" si="4"/>
        <v>7395.8499999999995</v>
      </c>
      <c r="F27" s="212">
        <f t="shared" si="5"/>
        <v>6413.25</v>
      </c>
      <c r="G27" s="212">
        <f t="shared" si="6"/>
        <v>4766.8</v>
      </c>
      <c r="H27" s="11"/>
      <c r="I27" s="276">
        <f>IF('INGRESO DE DATOS'!$D$21="Guayas/Santa Elena",'Tablas Guayaquil'!C27,'Tablas Resto de Ecuador'!C27)</f>
        <v>12543</v>
      </c>
      <c r="J27" s="276">
        <f>IF('INGRESO DE DATOS'!$D$21="Guayas/Santa Elena",'Tablas Guayaquil'!D27,'Tablas Resto de Ecuador'!D27)</f>
        <v>10992</v>
      </c>
      <c r="K27" s="276">
        <f>IF('INGRESO DE DATOS'!$D$21="Guayas/Santa Elena",'Tablas Guayaquil'!E27,'Tablas Resto de Ecuador'!E27)</f>
        <v>8701</v>
      </c>
      <c r="L27" s="276">
        <f>IF('INGRESO DE DATOS'!$D$21="Guayas/Santa Elena",'Tablas Guayaquil'!F27,'Tablas Resto de Ecuador'!F27)</f>
        <v>7545</v>
      </c>
      <c r="M27" s="276">
        <f>IF('INGRESO DE DATOS'!$D$21="Guayas/Santa Elena",'Tablas Guayaquil'!G27,'Tablas Resto de Ecuador'!G27)</f>
        <v>5608</v>
      </c>
      <c r="O27" s="263">
        <f t="shared" si="7"/>
        <v>10661.55</v>
      </c>
      <c r="P27" s="263">
        <f t="shared" si="8"/>
        <v>9343.1999999999989</v>
      </c>
      <c r="Q27" s="263">
        <f t="shared" si="9"/>
        <v>7395.8499999999995</v>
      </c>
      <c r="R27" s="263">
        <f t="shared" si="10"/>
        <v>6413.25</v>
      </c>
      <c r="S27" s="263">
        <f t="shared" si="11"/>
        <v>4766.8</v>
      </c>
    </row>
    <row r="28" spans="1:19" ht="14" hidden="1" x14ac:dyDescent="0.15">
      <c r="A28" s="4">
        <v>40</v>
      </c>
      <c r="B28" s="5"/>
      <c r="C28" s="212">
        <f t="shared" si="2"/>
        <v>11940.8</v>
      </c>
      <c r="D28" s="212">
        <f t="shared" si="3"/>
        <v>10467.75</v>
      </c>
      <c r="E28" s="212">
        <f t="shared" si="4"/>
        <v>8248.4</v>
      </c>
      <c r="F28" s="212">
        <f t="shared" si="5"/>
        <v>7152.75</v>
      </c>
      <c r="G28" s="212">
        <f t="shared" si="6"/>
        <v>5314.2</v>
      </c>
      <c r="H28" s="11"/>
      <c r="I28" s="276">
        <f>IF('INGRESO DE DATOS'!$D$21="Guayas/Santa Elena",'Tablas Guayaquil'!C28,'Tablas Resto de Ecuador'!C28)</f>
        <v>14048</v>
      </c>
      <c r="J28" s="276">
        <f>IF('INGRESO DE DATOS'!$D$21="Guayas/Santa Elena",'Tablas Guayaquil'!D28,'Tablas Resto de Ecuador'!D28)</f>
        <v>12315</v>
      </c>
      <c r="K28" s="276">
        <f>IF('INGRESO DE DATOS'!$D$21="Guayas/Santa Elena",'Tablas Guayaquil'!E28,'Tablas Resto de Ecuador'!E28)</f>
        <v>9704</v>
      </c>
      <c r="L28" s="276">
        <f>IF('INGRESO DE DATOS'!$D$21="Guayas/Santa Elena",'Tablas Guayaquil'!F28,'Tablas Resto de Ecuador'!F28)</f>
        <v>8415</v>
      </c>
      <c r="M28" s="276">
        <f>IF('INGRESO DE DATOS'!$D$21="Guayas/Santa Elena",'Tablas Guayaquil'!G28,'Tablas Resto de Ecuador'!G28)</f>
        <v>6252</v>
      </c>
      <c r="O28" s="263">
        <f t="shared" si="7"/>
        <v>11940.8</v>
      </c>
      <c r="P28" s="263">
        <f t="shared" si="8"/>
        <v>10467.75</v>
      </c>
      <c r="Q28" s="263">
        <f t="shared" si="9"/>
        <v>8248.4</v>
      </c>
      <c r="R28" s="263">
        <f t="shared" si="10"/>
        <v>7152.75</v>
      </c>
      <c r="S28" s="263">
        <f t="shared" si="11"/>
        <v>5314.2</v>
      </c>
    </row>
    <row r="29" spans="1:19" ht="14" hidden="1" x14ac:dyDescent="0.15">
      <c r="A29" s="4">
        <v>41</v>
      </c>
      <c r="B29" s="5"/>
      <c r="C29" s="212">
        <f t="shared" si="2"/>
        <v>11940.8</v>
      </c>
      <c r="D29" s="212">
        <f t="shared" si="3"/>
        <v>10467.75</v>
      </c>
      <c r="E29" s="212">
        <f t="shared" si="4"/>
        <v>8248.4</v>
      </c>
      <c r="F29" s="212">
        <f t="shared" si="5"/>
        <v>7152.75</v>
      </c>
      <c r="G29" s="212">
        <f t="shared" si="6"/>
        <v>5314.2</v>
      </c>
      <c r="H29" s="11"/>
      <c r="I29" s="276">
        <f>IF('INGRESO DE DATOS'!$D$21="Guayas/Santa Elena",'Tablas Guayaquil'!C29,'Tablas Resto de Ecuador'!C29)</f>
        <v>14048</v>
      </c>
      <c r="J29" s="276">
        <f>IF('INGRESO DE DATOS'!$D$21="Guayas/Santa Elena",'Tablas Guayaquil'!D29,'Tablas Resto de Ecuador'!D29)</f>
        <v>12315</v>
      </c>
      <c r="K29" s="276">
        <f>IF('INGRESO DE DATOS'!$D$21="Guayas/Santa Elena",'Tablas Guayaquil'!E29,'Tablas Resto de Ecuador'!E29)</f>
        <v>9704</v>
      </c>
      <c r="L29" s="276">
        <f>IF('INGRESO DE DATOS'!$D$21="Guayas/Santa Elena",'Tablas Guayaquil'!F29,'Tablas Resto de Ecuador'!F29)</f>
        <v>8415</v>
      </c>
      <c r="M29" s="276">
        <f>IF('INGRESO DE DATOS'!$D$21="Guayas/Santa Elena",'Tablas Guayaquil'!G29,'Tablas Resto de Ecuador'!G29)</f>
        <v>6252</v>
      </c>
      <c r="O29" s="263">
        <f t="shared" si="7"/>
        <v>11940.8</v>
      </c>
      <c r="P29" s="263">
        <f t="shared" si="8"/>
        <v>10467.75</v>
      </c>
      <c r="Q29" s="263">
        <f t="shared" si="9"/>
        <v>8248.4</v>
      </c>
      <c r="R29" s="263">
        <f t="shared" si="10"/>
        <v>7152.75</v>
      </c>
      <c r="S29" s="263">
        <f t="shared" si="11"/>
        <v>5314.2</v>
      </c>
    </row>
    <row r="30" spans="1:19" ht="14" hidden="1" x14ac:dyDescent="0.15">
      <c r="A30" s="4">
        <v>42</v>
      </c>
      <c r="B30" s="5"/>
      <c r="C30" s="212">
        <f t="shared" si="2"/>
        <v>11940.8</v>
      </c>
      <c r="D30" s="212">
        <f t="shared" si="3"/>
        <v>10467.75</v>
      </c>
      <c r="E30" s="212">
        <f t="shared" si="4"/>
        <v>8248.4</v>
      </c>
      <c r="F30" s="212">
        <f t="shared" si="5"/>
        <v>7152.75</v>
      </c>
      <c r="G30" s="212">
        <f t="shared" si="6"/>
        <v>5314.2</v>
      </c>
      <c r="H30" s="12"/>
      <c r="I30" s="276">
        <f>IF('INGRESO DE DATOS'!$D$21="Guayas/Santa Elena",'Tablas Guayaquil'!C30,'Tablas Resto de Ecuador'!C30)</f>
        <v>14048</v>
      </c>
      <c r="J30" s="276">
        <f>IF('INGRESO DE DATOS'!$D$21="Guayas/Santa Elena",'Tablas Guayaquil'!D30,'Tablas Resto de Ecuador'!D30)</f>
        <v>12315</v>
      </c>
      <c r="K30" s="276">
        <f>IF('INGRESO DE DATOS'!$D$21="Guayas/Santa Elena",'Tablas Guayaquil'!E30,'Tablas Resto de Ecuador'!E30)</f>
        <v>9704</v>
      </c>
      <c r="L30" s="276">
        <f>IF('INGRESO DE DATOS'!$D$21="Guayas/Santa Elena",'Tablas Guayaquil'!F30,'Tablas Resto de Ecuador'!F30)</f>
        <v>8415</v>
      </c>
      <c r="M30" s="276">
        <f>IF('INGRESO DE DATOS'!$D$21="Guayas/Santa Elena",'Tablas Guayaquil'!G30,'Tablas Resto de Ecuador'!G30)</f>
        <v>6252</v>
      </c>
      <c r="O30" s="263">
        <f t="shared" si="7"/>
        <v>11940.8</v>
      </c>
      <c r="P30" s="263">
        <f t="shared" si="8"/>
        <v>10467.75</v>
      </c>
      <c r="Q30" s="263">
        <f t="shared" si="9"/>
        <v>8248.4</v>
      </c>
      <c r="R30" s="263">
        <f t="shared" si="10"/>
        <v>7152.75</v>
      </c>
      <c r="S30" s="263">
        <f t="shared" si="11"/>
        <v>5314.2</v>
      </c>
    </row>
    <row r="31" spans="1:19" ht="14" hidden="1" x14ac:dyDescent="0.15">
      <c r="A31" s="4">
        <v>43</v>
      </c>
      <c r="B31" s="5"/>
      <c r="C31" s="212">
        <f t="shared" si="2"/>
        <v>11940.8</v>
      </c>
      <c r="D31" s="212">
        <f t="shared" si="3"/>
        <v>10467.75</v>
      </c>
      <c r="E31" s="212">
        <f t="shared" si="4"/>
        <v>8248.4</v>
      </c>
      <c r="F31" s="212">
        <f t="shared" si="5"/>
        <v>7152.75</v>
      </c>
      <c r="G31" s="212">
        <f t="shared" si="6"/>
        <v>5314.2</v>
      </c>
      <c r="H31" s="12"/>
      <c r="I31" s="276">
        <f>IF('INGRESO DE DATOS'!$D$21="Guayas/Santa Elena",'Tablas Guayaquil'!C31,'Tablas Resto de Ecuador'!C31)</f>
        <v>14048</v>
      </c>
      <c r="J31" s="276">
        <f>IF('INGRESO DE DATOS'!$D$21="Guayas/Santa Elena",'Tablas Guayaquil'!D31,'Tablas Resto de Ecuador'!D31)</f>
        <v>12315</v>
      </c>
      <c r="K31" s="276">
        <f>IF('INGRESO DE DATOS'!$D$21="Guayas/Santa Elena",'Tablas Guayaquil'!E31,'Tablas Resto de Ecuador'!E31)</f>
        <v>9704</v>
      </c>
      <c r="L31" s="276">
        <f>IF('INGRESO DE DATOS'!$D$21="Guayas/Santa Elena",'Tablas Guayaquil'!F31,'Tablas Resto de Ecuador'!F31)</f>
        <v>8415</v>
      </c>
      <c r="M31" s="276">
        <f>IF('INGRESO DE DATOS'!$D$21="Guayas/Santa Elena",'Tablas Guayaquil'!G31,'Tablas Resto de Ecuador'!G31)</f>
        <v>6252</v>
      </c>
      <c r="O31" s="263">
        <f t="shared" si="7"/>
        <v>11940.8</v>
      </c>
      <c r="P31" s="263">
        <f t="shared" si="8"/>
        <v>10467.75</v>
      </c>
      <c r="Q31" s="263">
        <f t="shared" si="9"/>
        <v>8248.4</v>
      </c>
      <c r="R31" s="263">
        <f t="shared" si="10"/>
        <v>7152.75</v>
      </c>
      <c r="S31" s="263">
        <f t="shared" si="11"/>
        <v>5314.2</v>
      </c>
    </row>
    <row r="32" spans="1:19" ht="14" hidden="1" x14ac:dyDescent="0.15">
      <c r="A32" s="4">
        <v>44</v>
      </c>
      <c r="B32" s="5"/>
      <c r="C32" s="212">
        <f t="shared" si="2"/>
        <v>11940.8</v>
      </c>
      <c r="D32" s="212">
        <f t="shared" si="3"/>
        <v>10467.75</v>
      </c>
      <c r="E32" s="212">
        <f t="shared" si="4"/>
        <v>8248.4</v>
      </c>
      <c r="F32" s="212">
        <f t="shared" si="5"/>
        <v>7152.75</v>
      </c>
      <c r="G32" s="212">
        <f t="shared" si="6"/>
        <v>5314.2</v>
      </c>
      <c r="H32" s="12"/>
      <c r="I32" s="276">
        <f>IF('INGRESO DE DATOS'!$D$21="Guayas/Santa Elena",'Tablas Guayaquil'!C32,'Tablas Resto de Ecuador'!C32)</f>
        <v>14048</v>
      </c>
      <c r="J32" s="276">
        <f>IF('INGRESO DE DATOS'!$D$21="Guayas/Santa Elena",'Tablas Guayaquil'!D32,'Tablas Resto de Ecuador'!D32)</f>
        <v>12315</v>
      </c>
      <c r="K32" s="276">
        <f>IF('INGRESO DE DATOS'!$D$21="Guayas/Santa Elena",'Tablas Guayaquil'!E32,'Tablas Resto de Ecuador'!E32)</f>
        <v>9704</v>
      </c>
      <c r="L32" s="276">
        <f>IF('INGRESO DE DATOS'!$D$21="Guayas/Santa Elena",'Tablas Guayaquil'!F32,'Tablas Resto de Ecuador'!F32)</f>
        <v>8415</v>
      </c>
      <c r="M32" s="276">
        <f>IF('INGRESO DE DATOS'!$D$21="Guayas/Santa Elena",'Tablas Guayaquil'!G32,'Tablas Resto de Ecuador'!G32)</f>
        <v>6252</v>
      </c>
      <c r="O32" s="263">
        <f t="shared" si="7"/>
        <v>11940.8</v>
      </c>
      <c r="P32" s="263">
        <f t="shared" si="8"/>
        <v>10467.75</v>
      </c>
      <c r="Q32" s="263">
        <f t="shared" si="9"/>
        <v>8248.4</v>
      </c>
      <c r="R32" s="263">
        <f t="shared" si="10"/>
        <v>7152.75</v>
      </c>
      <c r="S32" s="263">
        <f t="shared" si="11"/>
        <v>5314.2</v>
      </c>
    </row>
    <row r="33" spans="1:19" ht="14" hidden="1" x14ac:dyDescent="0.15">
      <c r="A33" s="4">
        <v>45</v>
      </c>
      <c r="B33" s="5"/>
      <c r="C33" s="212">
        <f t="shared" si="2"/>
        <v>13363.699999999999</v>
      </c>
      <c r="D33" s="212">
        <f t="shared" si="3"/>
        <v>11715.55</v>
      </c>
      <c r="E33" s="212">
        <f t="shared" si="4"/>
        <v>9202.9499999999989</v>
      </c>
      <c r="F33" s="212">
        <f t="shared" si="5"/>
        <v>7979.8</v>
      </c>
      <c r="G33" s="212">
        <f t="shared" si="6"/>
        <v>5929.5999999999995</v>
      </c>
      <c r="H33" s="12"/>
      <c r="I33" s="276">
        <f>IF('INGRESO DE DATOS'!$D$21="Guayas/Santa Elena",'Tablas Guayaquil'!C33,'Tablas Resto de Ecuador'!C33)</f>
        <v>15722</v>
      </c>
      <c r="J33" s="276">
        <f>IF('INGRESO DE DATOS'!$D$21="Guayas/Santa Elena",'Tablas Guayaquil'!D33,'Tablas Resto de Ecuador'!D33)</f>
        <v>13783</v>
      </c>
      <c r="K33" s="276">
        <f>IF('INGRESO DE DATOS'!$D$21="Guayas/Santa Elena",'Tablas Guayaquil'!E33,'Tablas Resto de Ecuador'!E33)</f>
        <v>10827</v>
      </c>
      <c r="L33" s="276">
        <f>IF('INGRESO DE DATOS'!$D$21="Guayas/Santa Elena",'Tablas Guayaquil'!F33,'Tablas Resto de Ecuador'!F33)</f>
        <v>9388</v>
      </c>
      <c r="M33" s="276">
        <f>IF('INGRESO DE DATOS'!$D$21="Guayas/Santa Elena",'Tablas Guayaquil'!G33,'Tablas Resto de Ecuador'!G33)</f>
        <v>6976</v>
      </c>
      <c r="O33" s="263">
        <f t="shared" si="7"/>
        <v>13363.699999999999</v>
      </c>
      <c r="P33" s="263">
        <f t="shared" si="8"/>
        <v>11715.55</v>
      </c>
      <c r="Q33" s="263">
        <f t="shared" si="9"/>
        <v>9202.9499999999989</v>
      </c>
      <c r="R33" s="263">
        <f t="shared" si="10"/>
        <v>7979.8</v>
      </c>
      <c r="S33" s="263">
        <f t="shared" si="11"/>
        <v>5929.5999999999995</v>
      </c>
    </row>
    <row r="34" spans="1:19" ht="14" hidden="1" x14ac:dyDescent="0.15">
      <c r="A34" s="4">
        <v>46</v>
      </c>
      <c r="B34" s="5"/>
      <c r="C34" s="212">
        <f t="shared" si="2"/>
        <v>13363.699999999999</v>
      </c>
      <c r="D34" s="212">
        <f t="shared" si="3"/>
        <v>11715.55</v>
      </c>
      <c r="E34" s="212">
        <f t="shared" si="4"/>
        <v>9202.9499999999989</v>
      </c>
      <c r="F34" s="212">
        <f t="shared" si="5"/>
        <v>7979.8</v>
      </c>
      <c r="G34" s="212">
        <f t="shared" si="6"/>
        <v>5929.5999999999995</v>
      </c>
      <c r="H34" s="12"/>
      <c r="I34" s="276">
        <f>IF('INGRESO DE DATOS'!$D$21="Guayas/Santa Elena",'Tablas Guayaquil'!C34,'Tablas Resto de Ecuador'!C34)</f>
        <v>15722</v>
      </c>
      <c r="J34" s="276">
        <f>IF('INGRESO DE DATOS'!$D$21="Guayas/Santa Elena",'Tablas Guayaquil'!D34,'Tablas Resto de Ecuador'!D34)</f>
        <v>13783</v>
      </c>
      <c r="K34" s="276">
        <f>IF('INGRESO DE DATOS'!$D$21="Guayas/Santa Elena",'Tablas Guayaquil'!E34,'Tablas Resto de Ecuador'!E34)</f>
        <v>10827</v>
      </c>
      <c r="L34" s="276">
        <f>IF('INGRESO DE DATOS'!$D$21="Guayas/Santa Elena",'Tablas Guayaquil'!F34,'Tablas Resto de Ecuador'!F34)</f>
        <v>9388</v>
      </c>
      <c r="M34" s="276">
        <f>IF('INGRESO DE DATOS'!$D$21="Guayas/Santa Elena",'Tablas Guayaquil'!G34,'Tablas Resto de Ecuador'!G34)</f>
        <v>6976</v>
      </c>
      <c r="O34" s="263">
        <f t="shared" si="7"/>
        <v>13363.699999999999</v>
      </c>
      <c r="P34" s="263">
        <f t="shared" si="8"/>
        <v>11715.55</v>
      </c>
      <c r="Q34" s="263">
        <f t="shared" si="9"/>
        <v>9202.9499999999989</v>
      </c>
      <c r="R34" s="263">
        <f t="shared" si="10"/>
        <v>7979.8</v>
      </c>
      <c r="S34" s="263">
        <f t="shared" si="11"/>
        <v>5929.5999999999995</v>
      </c>
    </row>
    <row r="35" spans="1:19" ht="14" hidden="1" x14ac:dyDescent="0.15">
      <c r="A35" s="4">
        <v>47</v>
      </c>
      <c r="B35" s="5"/>
      <c r="C35" s="212">
        <f t="shared" si="2"/>
        <v>13363.699999999999</v>
      </c>
      <c r="D35" s="212">
        <f t="shared" si="3"/>
        <v>11715.55</v>
      </c>
      <c r="E35" s="212">
        <f t="shared" si="4"/>
        <v>9202.9499999999989</v>
      </c>
      <c r="F35" s="212">
        <f t="shared" si="5"/>
        <v>7979.8</v>
      </c>
      <c r="G35" s="212">
        <f t="shared" si="6"/>
        <v>5929.5999999999995</v>
      </c>
      <c r="H35" s="12"/>
      <c r="I35" s="276">
        <f>IF('INGRESO DE DATOS'!$D$21="Guayas/Santa Elena",'Tablas Guayaquil'!C35,'Tablas Resto de Ecuador'!C35)</f>
        <v>15722</v>
      </c>
      <c r="J35" s="276">
        <f>IF('INGRESO DE DATOS'!$D$21="Guayas/Santa Elena",'Tablas Guayaquil'!D35,'Tablas Resto de Ecuador'!D35)</f>
        <v>13783</v>
      </c>
      <c r="K35" s="276">
        <f>IF('INGRESO DE DATOS'!$D$21="Guayas/Santa Elena",'Tablas Guayaquil'!E35,'Tablas Resto de Ecuador'!E35)</f>
        <v>10827</v>
      </c>
      <c r="L35" s="276">
        <f>IF('INGRESO DE DATOS'!$D$21="Guayas/Santa Elena",'Tablas Guayaquil'!F35,'Tablas Resto de Ecuador'!F35)</f>
        <v>9388</v>
      </c>
      <c r="M35" s="276">
        <f>IF('INGRESO DE DATOS'!$D$21="Guayas/Santa Elena",'Tablas Guayaquil'!G35,'Tablas Resto de Ecuador'!G35)</f>
        <v>6976</v>
      </c>
      <c r="O35" s="263">
        <f t="shared" si="7"/>
        <v>13363.699999999999</v>
      </c>
      <c r="P35" s="263">
        <f t="shared" si="8"/>
        <v>11715.55</v>
      </c>
      <c r="Q35" s="263">
        <f t="shared" si="9"/>
        <v>9202.9499999999989</v>
      </c>
      <c r="R35" s="263">
        <f t="shared" si="10"/>
        <v>7979.8</v>
      </c>
      <c r="S35" s="263">
        <f t="shared" si="11"/>
        <v>5929.5999999999995</v>
      </c>
    </row>
    <row r="36" spans="1:19" ht="14" hidden="1" x14ac:dyDescent="0.15">
      <c r="A36" s="4">
        <v>48</v>
      </c>
      <c r="B36" s="5"/>
      <c r="C36" s="212">
        <f t="shared" si="2"/>
        <v>13363.699999999999</v>
      </c>
      <c r="D36" s="212">
        <f t="shared" si="3"/>
        <v>11715.55</v>
      </c>
      <c r="E36" s="212">
        <f t="shared" si="4"/>
        <v>9202.9499999999989</v>
      </c>
      <c r="F36" s="212">
        <f t="shared" si="5"/>
        <v>7979.8</v>
      </c>
      <c r="G36" s="212">
        <f t="shared" si="6"/>
        <v>5929.5999999999995</v>
      </c>
      <c r="H36" s="12"/>
      <c r="I36" s="276">
        <f>IF('INGRESO DE DATOS'!$D$21="Guayas/Santa Elena",'Tablas Guayaquil'!C36,'Tablas Resto de Ecuador'!C36)</f>
        <v>15722</v>
      </c>
      <c r="J36" s="276">
        <f>IF('INGRESO DE DATOS'!$D$21="Guayas/Santa Elena",'Tablas Guayaquil'!D36,'Tablas Resto de Ecuador'!D36)</f>
        <v>13783</v>
      </c>
      <c r="K36" s="276">
        <f>IF('INGRESO DE DATOS'!$D$21="Guayas/Santa Elena",'Tablas Guayaquil'!E36,'Tablas Resto de Ecuador'!E36)</f>
        <v>10827</v>
      </c>
      <c r="L36" s="276">
        <f>IF('INGRESO DE DATOS'!$D$21="Guayas/Santa Elena",'Tablas Guayaquil'!F36,'Tablas Resto de Ecuador'!F36)</f>
        <v>9388</v>
      </c>
      <c r="M36" s="276">
        <f>IF('INGRESO DE DATOS'!$D$21="Guayas/Santa Elena",'Tablas Guayaquil'!G36,'Tablas Resto de Ecuador'!G36)</f>
        <v>6976</v>
      </c>
      <c r="O36" s="263">
        <f t="shared" si="7"/>
        <v>13363.699999999999</v>
      </c>
      <c r="P36" s="263">
        <f t="shared" si="8"/>
        <v>11715.55</v>
      </c>
      <c r="Q36" s="263">
        <f t="shared" si="9"/>
        <v>9202.9499999999989</v>
      </c>
      <c r="R36" s="263">
        <f t="shared" si="10"/>
        <v>7979.8</v>
      </c>
      <c r="S36" s="263">
        <f t="shared" si="11"/>
        <v>5929.5999999999995</v>
      </c>
    </row>
    <row r="37" spans="1:19" ht="14" hidden="1" x14ac:dyDescent="0.15">
      <c r="A37" s="4">
        <v>49</v>
      </c>
      <c r="B37" s="5"/>
      <c r="C37" s="212">
        <f t="shared" si="2"/>
        <v>13363.699999999999</v>
      </c>
      <c r="D37" s="212">
        <f t="shared" si="3"/>
        <v>11715.55</v>
      </c>
      <c r="E37" s="212">
        <f t="shared" si="4"/>
        <v>9202.9499999999989</v>
      </c>
      <c r="F37" s="212">
        <f t="shared" si="5"/>
        <v>7979.8</v>
      </c>
      <c r="G37" s="212">
        <f t="shared" si="6"/>
        <v>5929.5999999999995</v>
      </c>
      <c r="H37" s="12"/>
      <c r="I37" s="276">
        <f>IF('INGRESO DE DATOS'!$D$21="Guayas/Santa Elena",'Tablas Guayaquil'!C37,'Tablas Resto de Ecuador'!C37)</f>
        <v>15722</v>
      </c>
      <c r="J37" s="276">
        <f>IF('INGRESO DE DATOS'!$D$21="Guayas/Santa Elena",'Tablas Guayaquil'!D37,'Tablas Resto de Ecuador'!D37)</f>
        <v>13783</v>
      </c>
      <c r="K37" s="276">
        <f>IF('INGRESO DE DATOS'!$D$21="Guayas/Santa Elena",'Tablas Guayaquil'!E37,'Tablas Resto de Ecuador'!E37)</f>
        <v>10827</v>
      </c>
      <c r="L37" s="276">
        <f>IF('INGRESO DE DATOS'!$D$21="Guayas/Santa Elena",'Tablas Guayaquil'!F37,'Tablas Resto de Ecuador'!F37)</f>
        <v>9388</v>
      </c>
      <c r="M37" s="276">
        <f>IF('INGRESO DE DATOS'!$D$21="Guayas/Santa Elena",'Tablas Guayaquil'!G37,'Tablas Resto de Ecuador'!G37)</f>
        <v>6976</v>
      </c>
      <c r="O37" s="263">
        <f t="shared" si="7"/>
        <v>13363.699999999999</v>
      </c>
      <c r="P37" s="263">
        <f t="shared" si="8"/>
        <v>11715.55</v>
      </c>
      <c r="Q37" s="263">
        <f t="shared" si="9"/>
        <v>9202.9499999999989</v>
      </c>
      <c r="R37" s="263">
        <f t="shared" si="10"/>
        <v>7979.8</v>
      </c>
      <c r="S37" s="263">
        <f t="shared" si="11"/>
        <v>5929.5999999999995</v>
      </c>
    </row>
    <row r="38" spans="1:19" ht="14" hidden="1" x14ac:dyDescent="0.15">
      <c r="A38" s="4">
        <v>50</v>
      </c>
      <c r="B38" s="5"/>
      <c r="C38" s="212">
        <f t="shared" si="2"/>
        <v>14966.8</v>
      </c>
      <c r="D38" s="212">
        <f t="shared" si="3"/>
        <v>13120.6</v>
      </c>
      <c r="E38" s="212">
        <f t="shared" si="4"/>
        <v>10283.299999999999</v>
      </c>
      <c r="F38" s="212">
        <f t="shared" si="5"/>
        <v>8918.1999999999989</v>
      </c>
      <c r="G38" s="212">
        <f t="shared" si="6"/>
        <v>6625.75</v>
      </c>
      <c r="H38" s="12"/>
      <c r="I38" s="276">
        <f>IF('INGRESO DE DATOS'!$D$21="Guayas/Santa Elena",'Tablas Guayaquil'!C38,'Tablas Resto de Ecuador'!C38)</f>
        <v>17608</v>
      </c>
      <c r="J38" s="276">
        <f>IF('INGRESO DE DATOS'!$D$21="Guayas/Santa Elena",'Tablas Guayaquil'!D38,'Tablas Resto de Ecuador'!D38)</f>
        <v>15436</v>
      </c>
      <c r="K38" s="276">
        <f>IF('INGRESO DE DATOS'!$D$21="Guayas/Santa Elena",'Tablas Guayaquil'!E38,'Tablas Resto de Ecuador'!E38)</f>
        <v>12098</v>
      </c>
      <c r="L38" s="276">
        <f>IF('INGRESO DE DATOS'!$D$21="Guayas/Santa Elena",'Tablas Guayaquil'!F38,'Tablas Resto de Ecuador'!F38)</f>
        <v>10492</v>
      </c>
      <c r="M38" s="276">
        <f>IF('INGRESO DE DATOS'!$D$21="Guayas/Santa Elena",'Tablas Guayaquil'!G38,'Tablas Resto de Ecuador'!G38)</f>
        <v>7795</v>
      </c>
      <c r="O38" s="263">
        <f t="shared" si="7"/>
        <v>14966.8</v>
      </c>
      <c r="P38" s="263">
        <f t="shared" si="8"/>
        <v>13120.6</v>
      </c>
      <c r="Q38" s="263">
        <f t="shared" si="9"/>
        <v>10283.299999999999</v>
      </c>
      <c r="R38" s="263">
        <f t="shared" si="10"/>
        <v>8918.1999999999989</v>
      </c>
      <c r="S38" s="263">
        <f t="shared" si="11"/>
        <v>6625.75</v>
      </c>
    </row>
    <row r="39" spans="1:19" ht="14" hidden="1" x14ac:dyDescent="0.15">
      <c r="A39" s="4">
        <v>51</v>
      </c>
      <c r="B39" s="5"/>
      <c r="C39" s="212">
        <f t="shared" si="2"/>
        <v>14966.8</v>
      </c>
      <c r="D39" s="212">
        <f t="shared" si="3"/>
        <v>13120.6</v>
      </c>
      <c r="E39" s="212">
        <f t="shared" si="4"/>
        <v>10283.299999999999</v>
      </c>
      <c r="F39" s="212">
        <f t="shared" si="5"/>
        <v>8918.1999999999989</v>
      </c>
      <c r="G39" s="212">
        <f t="shared" si="6"/>
        <v>6625.75</v>
      </c>
      <c r="H39" s="12"/>
      <c r="I39" s="276">
        <f>IF('INGRESO DE DATOS'!$D$21="Guayas/Santa Elena",'Tablas Guayaquil'!C39,'Tablas Resto de Ecuador'!C39)</f>
        <v>17608</v>
      </c>
      <c r="J39" s="276">
        <f>IF('INGRESO DE DATOS'!$D$21="Guayas/Santa Elena",'Tablas Guayaquil'!D39,'Tablas Resto de Ecuador'!D39)</f>
        <v>15436</v>
      </c>
      <c r="K39" s="276">
        <f>IF('INGRESO DE DATOS'!$D$21="Guayas/Santa Elena",'Tablas Guayaquil'!E39,'Tablas Resto de Ecuador'!E39)</f>
        <v>12098</v>
      </c>
      <c r="L39" s="276">
        <f>IF('INGRESO DE DATOS'!$D$21="Guayas/Santa Elena",'Tablas Guayaquil'!F39,'Tablas Resto de Ecuador'!F39)</f>
        <v>10492</v>
      </c>
      <c r="M39" s="276">
        <f>IF('INGRESO DE DATOS'!$D$21="Guayas/Santa Elena",'Tablas Guayaquil'!G39,'Tablas Resto de Ecuador'!G39)</f>
        <v>7795</v>
      </c>
      <c r="O39" s="263">
        <f t="shared" si="7"/>
        <v>14966.8</v>
      </c>
      <c r="P39" s="263">
        <f t="shared" si="8"/>
        <v>13120.6</v>
      </c>
      <c r="Q39" s="263">
        <f t="shared" si="9"/>
        <v>10283.299999999999</v>
      </c>
      <c r="R39" s="263">
        <f t="shared" si="10"/>
        <v>8918.1999999999989</v>
      </c>
      <c r="S39" s="263">
        <f t="shared" si="11"/>
        <v>6625.75</v>
      </c>
    </row>
    <row r="40" spans="1:19" ht="14" hidden="1" x14ac:dyDescent="0.15">
      <c r="A40" s="4">
        <v>52</v>
      </c>
      <c r="B40" s="5"/>
      <c r="C40" s="212">
        <f t="shared" si="2"/>
        <v>14966.8</v>
      </c>
      <c r="D40" s="212">
        <f t="shared" si="3"/>
        <v>13120.6</v>
      </c>
      <c r="E40" s="212">
        <f t="shared" si="4"/>
        <v>10283.299999999999</v>
      </c>
      <c r="F40" s="212">
        <f t="shared" si="5"/>
        <v>8918.1999999999989</v>
      </c>
      <c r="G40" s="212">
        <f t="shared" si="6"/>
        <v>6625.75</v>
      </c>
      <c r="H40" s="12"/>
      <c r="I40" s="276">
        <f>IF('INGRESO DE DATOS'!$D$21="Guayas/Santa Elena",'Tablas Guayaquil'!C40,'Tablas Resto de Ecuador'!C40)</f>
        <v>17608</v>
      </c>
      <c r="J40" s="276">
        <f>IF('INGRESO DE DATOS'!$D$21="Guayas/Santa Elena",'Tablas Guayaquil'!D40,'Tablas Resto de Ecuador'!D40)</f>
        <v>15436</v>
      </c>
      <c r="K40" s="276">
        <f>IF('INGRESO DE DATOS'!$D$21="Guayas/Santa Elena",'Tablas Guayaquil'!E40,'Tablas Resto de Ecuador'!E40)</f>
        <v>12098</v>
      </c>
      <c r="L40" s="276">
        <f>IF('INGRESO DE DATOS'!$D$21="Guayas/Santa Elena",'Tablas Guayaquil'!F40,'Tablas Resto de Ecuador'!F40)</f>
        <v>10492</v>
      </c>
      <c r="M40" s="276">
        <f>IF('INGRESO DE DATOS'!$D$21="Guayas/Santa Elena",'Tablas Guayaquil'!G40,'Tablas Resto de Ecuador'!G40)</f>
        <v>7795</v>
      </c>
      <c r="O40" s="263">
        <f t="shared" si="7"/>
        <v>14966.8</v>
      </c>
      <c r="P40" s="263">
        <f t="shared" si="8"/>
        <v>13120.6</v>
      </c>
      <c r="Q40" s="263">
        <f t="shared" si="9"/>
        <v>10283.299999999999</v>
      </c>
      <c r="R40" s="263">
        <f t="shared" si="10"/>
        <v>8918.1999999999989</v>
      </c>
      <c r="S40" s="263">
        <f t="shared" si="11"/>
        <v>6625.75</v>
      </c>
    </row>
    <row r="41" spans="1:19" ht="14" hidden="1" x14ac:dyDescent="0.15">
      <c r="A41" s="4">
        <v>53</v>
      </c>
      <c r="B41" s="5"/>
      <c r="C41" s="212">
        <f t="shared" si="2"/>
        <v>14966.8</v>
      </c>
      <c r="D41" s="212">
        <f t="shared" si="3"/>
        <v>13120.6</v>
      </c>
      <c r="E41" s="212">
        <f t="shared" si="4"/>
        <v>10283.299999999999</v>
      </c>
      <c r="F41" s="212">
        <f t="shared" si="5"/>
        <v>8918.1999999999989</v>
      </c>
      <c r="G41" s="212">
        <f t="shared" si="6"/>
        <v>6625.75</v>
      </c>
      <c r="H41" s="12"/>
      <c r="I41" s="276">
        <f>IF('INGRESO DE DATOS'!$D$21="Guayas/Santa Elena",'Tablas Guayaquil'!C41,'Tablas Resto de Ecuador'!C41)</f>
        <v>17608</v>
      </c>
      <c r="J41" s="276">
        <f>IF('INGRESO DE DATOS'!$D$21="Guayas/Santa Elena",'Tablas Guayaquil'!D41,'Tablas Resto de Ecuador'!D41)</f>
        <v>15436</v>
      </c>
      <c r="K41" s="276">
        <f>IF('INGRESO DE DATOS'!$D$21="Guayas/Santa Elena",'Tablas Guayaquil'!E41,'Tablas Resto de Ecuador'!E41)</f>
        <v>12098</v>
      </c>
      <c r="L41" s="276">
        <f>IF('INGRESO DE DATOS'!$D$21="Guayas/Santa Elena",'Tablas Guayaquil'!F41,'Tablas Resto de Ecuador'!F41)</f>
        <v>10492</v>
      </c>
      <c r="M41" s="276">
        <f>IF('INGRESO DE DATOS'!$D$21="Guayas/Santa Elena",'Tablas Guayaquil'!G41,'Tablas Resto de Ecuador'!G41)</f>
        <v>7795</v>
      </c>
      <c r="O41" s="263">
        <f t="shared" si="7"/>
        <v>14966.8</v>
      </c>
      <c r="P41" s="263">
        <f t="shared" si="8"/>
        <v>13120.6</v>
      </c>
      <c r="Q41" s="263">
        <f t="shared" si="9"/>
        <v>10283.299999999999</v>
      </c>
      <c r="R41" s="263">
        <f t="shared" si="10"/>
        <v>8918.1999999999989</v>
      </c>
      <c r="S41" s="263">
        <f t="shared" si="11"/>
        <v>6625.75</v>
      </c>
    </row>
    <row r="42" spans="1:19" ht="14" hidden="1" x14ac:dyDescent="0.15">
      <c r="A42" s="4">
        <v>54</v>
      </c>
      <c r="B42" s="7"/>
      <c r="C42" s="212">
        <f t="shared" si="2"/>
        <v>14966.8</v>
      </c>
      <c r="D42" s="212">
        <f t="shared" si="3"/>
        <v>13120.6</v>
      </c>
      <c r="E42" s="212">
        <f t="shared" si="4"/>
        <v>10283.299999999999</v>
      </c>
      <c r="F42" s="212">
        <f t="shared" si="5"/>
        <v>8918.1999999999989</v>
      </c>
      <c r="G42" s="212">
        <f t="shared" si="6"/>
        <v>6625.75</v>
      </c>
      <c r="H42" s="12"/>
      <c r="I42" s="276">
        <f>IF('INGRESO DE DATOS'!$D$21="Guayas/Santa Elena",'Tablas Guayaquil'!C42,'Tablas Resto de Ecuador'!C42)</f>
        <v>17608</v>
      </c>
      <c r="J42" s="276">
        <f>IF('INGRESO DE DATOS'!$D$21="Guayas/Santa Elena",'Tablas Guayaquil'!D42,'Tablas Resto de Ecuador'!D42)</f>
        <v>15436</v>
      </c>
      <c r="K42" s="276">
        <f>IF('INGRESO DE DATOS'!$D$21="Guayas/Santa Elena",'Tablas Guayaquil'!E42,'Tablas Resto de Ecuador'!E42)</f>
        <v>12098</v>
      </c>
      <c r="L42" s="276">
        <f>IF('INGRESO DE DATOS'!$D$21="Guayas/Santa Elena",'Tablas Guayaquil'!F42,'Tablas Resto de Ecuador'!F42)</f>
        <v>10492</v>
      </c>
      <c r="M42" s="276">
        <f>IF('INGRESO DE DATOS'!$D$21="Guayas/Santa Elena",'Tablas Guayaquil'!G42,'Tablas Resto de Ecuador'!G42)</f>
        <v>7795</v>
      </c>
      <c r="N42" s="3"/>
      <c r="O42" s="263">
        <f t="shared" si="7"/>
        <v>14966.8</v>
      </c>
      <c r="P42" s="263">
        <f t="shared" si="8"/>
        <v>13120.6</v>
      </c>
      <c r="Q42" s="263">
        <f t="shared" si="9"/>
        <v>10283.299999999999</v>
      </c>
      <c r="R42" s="263">
        <f t="shared" si="10"/>
        <v>8918.1999999999989</v>
      </c>
      <c r="S42" s="263">
        <f t="shared" si="11"/>
        <v>6625.75</v>
      </c>
    </row>
    <row r="43" spans="1:19" ht="14" hidden="1" x14ac:dyDescent="0.15">
      <c r="A43" s="4">
        <v>55</v>
      </c>
      <c r="B43" s="7"/>
      <c r="C43" s="212">
        <f t="shared" si="2"/>
        <v>16731.399999999998</v>
      </c>
      <c r="D43" s="212">
        <f t="shared" si="3"/>
        <v>14666.75</v>
      </c>
      <c r="E43" s="212">
        <f t="shared" si="4"/>
        <v>11477.55</v>
      </c>
      <c r="F43" s="212">
        <f t="shared" si="5"/>
        <v>9954.35</v>
      </c>
      <c r="G43" s="212">
        <f t="shared" si="6"/>
        <v>7396.7</v>
      </c>
      <c r="H43" s="12"/>
      <c r="I43" s="276">
        <f>IF('INGRESO DE DATOS'!$D$21="Guayas/Santa Elena",'Tablas Guayaquil'!C43,'Tablas Resto de Ecuador'!C43)</f>
        <v>19684</v>
      </c>
      <c r="J43" s="276">
        <f>IF('INGRESO DE DATOS'!$D$21="Guayas/Santa Elena",'Tablas Guayaquil'!D43,'Tablas Resto de Ecuador'!D43)</f>
        <v>17255</v>
      </c>
      <c r="K43" s="276">
        <f>IF('INGRESO DE DATOS'!$D$21="Guayas/Santa Elena",'Tablas Guayaquil'!E43,'Tablas Resto de Ecuador'!E43)</f>
        <v>13503</v>
      </c>
      <c r="L43" s="276">
        <f>IF('INGRESO DE DATOS'!$D$21="Guayas/Santa Elena",'Tablas Guayaquil'!F43,'Tablas Resto de Ecuador'!F43)</f>
        <v>11711</v>
      </c>
      <c r="M43" s="276">
        <f>IF('INGRESO DE DATOS'!$D$21="Guayas/Santa Elena",'Tablas Guayaquil'!G43,'Tablas Resto de Ecuador'!G43)</f>
        <v>8702</v>
      </c>
      <c r="N43" s="3"/>
      <c r="O43" s="263">
        <f t="shared" si="7"/>
        <v>16731.399999999998</v>
      </c>
      <c r="P43" s="263">
        <f t="shared" si="8"/>
        <v>14666.75</v>
      </c>
      <c r="Q43" s="263">
        <f t="shared" si="9"/>
        <v>11477.55</v>
      </c>
      <c r="R43" s="263">
        <f t="shared" si="10"/>
        <v>9954.35</v>
      </c>
      <c r="S43" s="263">
        <f t="shared" si="11"/>
        <v>7396.7</v>
      </c>
    </row>
    <row r="44" spans="1:19" ht="14" hidden="1" x14ac:dyDescent="0.15">
      <c r="A44" s="4">
        <v>56</v>
      </c>
      <c r="B44" s="7"/>
      <c r="C44" s="212">
        <f t="shared" si="2"/>
        <v>16731.399999999998</v>
      </c>
      <c r="D44" s="212">
        <f t="shared" si="3"/>
        <v>14666.75</v>
      </c>
      <c r="E44" s="212">
        <f t="shared" si="4"/>
        <v>11477.55</v>
      </c>
      <c r="F44" s="212">
        <f t="shared" si="5"/>
        <v>9954.35</v>
      </c>
      <c r="G44" s="212">
        <f t="shared" si="6"/>
        <v>7396.7</v>
      </c>
      <c r="H44" s="12"/>
      <c r="I44" s="276">
        <f>IF('INGRESO DE DATOS'!$D$21="Guayas/Santa Elena",'Tablas Guayaquil'!C44,'Tablas Resto de Ecuador'!C44)</f>
        <v>19684</v>
      </c>
      <c r="J44" s="276">
        <f>IF('INGRESO DE DATOS'!$D$21="Guayas/Santa Elena",'Tablas Guayaquil'!D44,'Tablas Resto de Ecuador'!D44)</f>
        <v>17255</v>
      </c>
      <c r="K44" s="276">
        <f>IF('INGRESO DE DATOS'!$D$21="Guayas/Santa Elena",'Tablas Guayaquil'!E44,'Tablas Resto de Ecuador'!E44)</f>
        <v>13503</v>
      </c>
      <c r="L44" s="276">
        <f>IF('INGRESO DE DATOS'!$D$21="Guayas/Santa Elena",'Tablas Guayaquil'!F44,'Tablas Resto de Ecuador'!F44)</f>
        <v>11711</v>
      </c>
      <c r="M44" s="276">
        <f>IF('INGRESO DE DATOS'!$D$21="Guayas/Santa Elena",'Tablas Guayaquil'!G44,'Tablas Resto de Ecuador'!G44)</f>
        <v>8702</v>
      </c>
      <c r="N44" s="3"/>
      <c r="O44" s="263">
        <f t="shared" si="7"/>
        <v>16731.399999999998</v>
      </c>
      <c r="P44" s="263">
        <f t="shared" si="8"/>
        <v>14666.75</v>
      </c>
      <c r="Q44" s="263">
        <f t="shared" si="9"/>
        <v>11477.55</v>
      </c>
      <c r="R44" s="263">
        <f t="shared" si="10"/>
        <v>9954.35</v>
      </c>
      <c r="S44" s="263">
        <f t="shared" si="11"/>
        <v>7396.7</v>
      </c>
    </row>
    <row r="45" spans="1:19" ht="14" hidden="1" x14ac:dyDescent="0.15">
      <c r="A45" s="4">
        <v>57</v>
      </c>
      <c r="B45" s="7"/>
      <c r="C45" s="212">
        <f t="shared" si="2"/>
        <v>16731.399999999998</v>
      </c>
      <c r="D45" s="212">
        <f t="shared" si="3"/>
        <v>14666.75</v>
      </c>
      <c r="E45" s="212">
        <f t="shared" si="4"/>
        <v>11477.55</v>
      </c>
      <c r="F45" s="212">
        <f t="shared" si="5"/>
        <v>9954.35</v>
      </c>
      <c r="G45" s="212">
        <f t="shared" si="6"/>
        <v>7396.7</v>
      </c>
      <c r="H45" s="12"/>
      <c r="I45" s="276">
        <f>IF('INGRESO DE DATOS'!$D$21="Guayas/Santa Elena",'Tablas Guayaquil'!C45,'Tablas Resto de Ecuador'!C45)</f>
        <v>19684</v>
      </c>
      <c r="J45" s="276">
        <f>IF('INGRESO DE DATOS'!$D$21="Guayas/Santa Elena",'Tablas Guayaquil'!D45,'Tablas Resto de Ecuador'!D45)</f>
        <v>17255</v>
      </c>
      <c r="K45" s="276">
        <f>IF('INGRESO DE DATOS'!$D$21="Guayas/Santa Elena",'Tablas Guayaquil'!E45,'Tablas Resto de Ecuador'!E45)</f>
        <v>13503</v>
      </c>
      <c r="L45" s="276">
        <f>IF('INGRESO DE DATOS'!$D$21="Guayas/Santa Elena",'Tablas Guayaquil'!F45,'Tablas Resto de Ecuador'!F45)</f>
        <v>11711</v>
      </c>
      <c r="M45" s="276">
        <f>IF('INGRESO DE DATOS'!$D$21="Guayas/Santa Elena",'Tablas Guayaquil'!G45,'Tablas Resto de Ecuador'!G45)</f>
        <v>8702</v>
      </c>
      <c r="N45" s="3"/>
      <c r="O45" s="263">
        <f t="shared" si="7"/>
        <v>16731.399999999998</v>
      </c>
      <c r="P45" s="263">
        <f t="shared" si="8"/>
        <v>14666.75</v>
      </c>
      <c r="Q45" s="263">
        <f t="shared" si="9"/>
        <v>11477.55</v>
      </c>
      <c r="R45" s="263">
        <f t="shared" si="10"/>
        <v>9954.35</v>
      </c>
      <c r="S45" s="263">
        <f t="shared" si="11"/>
        <v>7396.7</v>
      </c>
    </row>
    <row r="46" spans="1:19" ht="14" hidden="1" x14ac:dyDescent="0.15">
      <c r="A46" s="4">
        <v>58</v>
      </c>
      <c r="B46" s="7"/>
      <c r="C46" s="212">
        <f t="shared" si="2"/>
        <v>16731.399999999998</v>
      </c>
      <c r="D46" s="212">
        <f t="shared" si="3"/>
        <v>14666.75</v>
      </c>
      <c r="E46" s="212">
        <f t="shared" si="4"/>
        <v>11477.55</v>
      </c>
      <c r="F46" s="212">
        <f t="shared" si="5"/>
        <v>9954.35</v>
      </c>
      <c r="G46" s="212">
        <f t="shared" si="6"/>
        <v>7396.7</v>
      </c>
      <c r="H46" s="12"/>
      <c r="I46" s="276">
        <f>IF('INGRESO DE DATOS'!$D$21="Guayas/Santa Elena",'Tablas Guayaquil'!C46,'Tablas Resto de Ecuador'!C46)</f>
        <v>19684</v>
      </c>
      <c r="J46" s="276">
        <f>IF('INGRESO DE DATOS'!$D$21="Guayas/Santa Elena",'Tablas Guayaquil'!D46,'Tablas Resto de Ecuador'!D46)</f>
        <v>17255</v>
      </c>
      <c r="K46" s="276">
        <f>IF('INGRESO DE DATOS'!$D$21="Guayas/Santa Elena",'Tablas Guayaquil'!E46,'Tablas Resto de Ecuador'!E46)</f>
        <v>13503</v>
      </c>
      <c r="L46" s="276">
        <f>IF('INGRESO DE DATOS'!$D$21="Guayas/Santa Elena",'Tablas Guayaquil'!F46,'Tablas Resto de Ecuador'!F46)</f>
        <v>11711</v>
      </c>
      <c r="M46" s="276">
        <f>IF('INGRESO DE DATOS'!$D$21="Guayas/Santa Elena",'Tablas Guayaquil'!G46,'Tablas Resto de Ecuador'!G46)</f>
        <v>8702</v>
      </c>
      <c r="N46" s="3"/>
      <c r="O46" s="263">
        <f t="shared" si="7"/>
        <v>16731.399999999998</v>
      </c>
      <c r="P46" s="263">
        <f t="shared" si="8"/>
        <v>14666.75</v>
      </c>
      <c r="Q46" s="263">
        <f t="shared" si="9"/>
        <v>11477.55</v>
      </c>
      <c r="R46" s="263">
        <f t="shared" si="10"/>
        <v>9954.35</v>
      </c>
      <c r="S46" s="263">
        <f t="shared" si="11"/>
        <v>7396.7</v>
      </c>
    </row>
    <row r="47" spans="1:19" ht="14" hidden="1" x14ac:dyDescent="0.15">
      <c r="A47" s="4">
        <v>59</v>
      </c>
      <c r="B47" s="7"/>
      <c r="C47" s="212">
        <f t="shared" si="2"/>
        <v>16731.399999999998</v>
      </c>
      <c r="D47" s="212">
        <f t="shared" si="3"/>
        <v>14666.75</v>
      </c>
      <c r="E47" s="212">
        <f t="shared" si="4"/>
        <v>11477.55</v>
      </c>
      <c r="F47" s="212">
        <f t="shared" si="5"/>
        <v>9954.35</v>
      </c>
      <c r="G47" s="212">
        <f t="shared" si="6"/>
        <v>7396.7</v>
      </c>
      <c r="H47" s="12"/>
      <c r="I47" s="276">
        <f>IF('INGRESO DE DATOS'!$D$21="Guayas/Santa Elena",'Tablas Guayaquil'!C47,'Tablas Resto de Ecuador'!C47)</f>
        <v>19684</v>
      </c>
      <c r="J47" s="276">
        <f>IF('INGRESO DE DATOS'!$D$21="Guayas/Santa Elena",'Tablas Guayaquil'!D47,'Tablas Resto de Ecuador'!D47)</f>
        <v>17255</v>
      </c>
      <c r="K47" s="276">
        <f>IF('INGRESO DE DATOS'!$D$21="Guayas/Santa Elena",'Tablas Guayaquil'!E47,'Tablas Resto de Ecuador'!E47)</f>
        <v>13503</v>
      </c>
      <c r="L47" s="276">
        <f>IF('INGRESO DE DATOS'!$D$21="Guayas/Santa Elena",'Tablas Guayaquil'!F47,'Tablas Resto de Ecuador'!F47)</f>
        <v>11711</v>
      </c>
      <c r="M47" s="276">
        <f>IF('INGRESO DE DATOS'!$D$21="Guayas/Santa Elena",'Tablas Guayaquil'!G47,'Tablas Resto de Ecuador'!G47)</f>
        <v>8702</v>
      </c>
      <c r="N47" s="3"/>
      <c r="O47" s="263">
        <f t="shared" si="7"/>
        <v>16731.399999999998</v>
      </c>
      <c r="P47" s="263">
        <f t="shared" si="8"/>
        <v>14666.75</v>
      </c>
      <c r="Q47" s="263">
        <f t="shared" si="9"/>
        <v>11477.55</v>
      </c>
      <c r="R47" s="263">
        <f t="shared" si="10"/>
        <v>9954.35</v>
      </c>
      <c r="S47" s="263">
        <f t="shared" si="11"/>
        <v>7396.7</v>
      </c>
    </row>
    <row r="48" spans="1:19" ht="14" hidden="1" x14ac:dyDescent="0.15">
      <c r="A48" s="4">
        <v>60</v>
      </c>
      <c r="B48" s="7"/>
      <c r="C48" s="212">
        <f t="shared" si="2"/>
        <v>17907.8</v>
      </c>
      <c r="D48" s="212">
        <f t="shared" si="3"/>
        <v>15696.949999999999</v>
      </c>
      <c r="E48" s="212">
        <f t="shared" si="4"/>
        <v>12278.25</v>
      </c>
      <c r="F48" s="212">
        <f t="shared" si="5"/>
        <v>10645.4</v>
      </c>
      <c r="G48" s="212">
        <f t="shared" si="6"/>
        <v>7910.95</v>
      </c>
      <c r="H48" s="12"/>
      <c r="I48" s="276">
        <f>IF('INGRESO DE DATOS'!$D$21="Guayas/Santa Elena",'Tablas Guayaquil'!C48,'Tablas Resto de Ecuador'!C48)</f>
        <v>21068</v>
      </c>
      <c r="J48" s="276">
        <f>IF('INGRESO DE DATOS'!$D$21="Guayas/Santa Elena",'Tablas Guayaquil'!D48,'Tablas Resto de Ecuador'!D48)</f>
        <v>18467</v>
      </c>
      <c r="K48" s="276">
        <f>IF('INGRESO DE DATOS'!$D$21="Guayas/Santa Elena",'Tablas Guayaquil'!E48,'Tablas Resto de Ecuador'!E48)</f>
        <v>14445</v>
      </c>
      <c r="L48" s="276">
        <f>IF('INGRESO DE DATOS'!$D$21="Guayas/Santa Elena",'Tablas Guayaquil'!F48,'Tablas Resto de Ecuador'!F48)</f>
        <v>12524</v>
      </c>
      <c r="M48" s="276">
        <f>IF('INGRESO DE DATOS'!$D$21="Guayas/Santa Elena",'Tablas Guayaquil'!G48,'Tablas Resto de Ecuador'!G48)</f>
        <v>9307</v>
      </c>
      <c r="N48" s="3"/>
      <c r="O48" s="263">
        <f t="shared" si="7"/>
        <v>17907.8</v>
      </c>
      <c r="P48" s="263">
        <f t="shared" si="8"/>
        <v>15696.949999999999</v>
      </c>
      <c r="Q48" s="263">
        <f t="shared" si="9"/>
        <v>12278.25</v>
      </c>
      <c r="R48" s="263">
        <f t="shared" si="10"/>
        <v>10645.4</v>
      </c>
      <c r="S48" s="263">
        <f t="shared" si="11"/>
        <v>7910.95</v>
      </c>
    </row>
    <row r="49" spans="1:19" ht="14" hidden="1" x14ac:dyDescent="0.15">
      <c r="A49" s="4">
        <v>61</v>
      </c>
      <c r="B49" s="7"/>
      <c r="C49" s="212">
        <f t="shared" si="2"/>
        <v>19958</v>
      </c>
      <c r="D49" s="212">
        <f t="shared" si="3"/>
        <v>17491.3</v>
      </c>
      <c r="E49" s="212">
        <f t="shared" si="4"/>
        <v>13672.25</v>
      </c>
      <c r="F49" s="212">
        <f t="shared" si="5"/>
        <v>11855.8</v>
      </c>
      <c r="G49" s="212">
        <f t="shared" si="6"/>
        <v>8809.4</v>
      </c>
      <c r="H49" s="12"/>
      <c r="I49" s="276">
        <f>IF('INGRESO DE DATOS'!$D$21="Guayas/Santa Elena",'Tablas Guayaquil'!C49,'Tablas Resto de Ecuador'!C49)</f>
        <v>23480</v>
      </c>
      <c r="J49" s="276">
        <f>IF('INGRESO DE DATOS'!$D$21="Guayas/Santa Elena",'Tablas Guayaquil'!D49,'Tablas Resto de Ecuador'!D49)</f>
        <v>20578</v>
      </c>
      <c r="K49" s="276">
        <f>IF('INGRESO DE DATOS'!$D$21="Guayas/Santa Elena",'Tablas Guayaquil'!E49,'Tablas Resto de Ecuador'!E49)</f>
        <v>16085</v>
      </c>
      <c r="L49" s="276">
        <f>IF('INGRESO DE DATOS'!$D$21="Guayas/Santa Elena",'Tablas Guayaquil'!F49,'Tablas Resto de Ecuador'!F49)</f>
        <v>13948</v>
      </c>
      <c r="M49" s="276">
        <f>IF('INGRESO DE DATOS'!$D$21="Guayas/Santa Elena",'Tablas Guayaquil'!G49,'Tablas Resto de Ecuador'!G49)</f>
        <v>10364</v>
      </c>
      <c r="N49" s="3"/>
      <c r="O49" s="263">
        <f t="shared" si="7"/>
        <v>19958</v>
      </c>
      <c r="P49" s="263">
        <f t="shared" si="8"/>
        <v>17491.3</v>
      </c>
      <c r="Q49" s="263">
        <f t="shared" si="9"/>
        <v>13672.25</v>
      </c>
      <c r="R49" s="263">
        <f t="shared" si="10"/>
        <v>11855.8</v>
      </c>
      <c r="S49" s="263">
        <f t="shared" si="11"/>
        <v>8809.4</v>
      </c>
    </row>
    <row r="50" spans="1:19" ht="14" hidden="1" x14ac:dyDescent="0.15">
      <c r="A50" s="4">
        <v>62</v>
      </c>
      <c r="B50" s="7"/>
      <c r="C50" s="212">
        <f t="shared" si="2"/>
        <v>22171.399999999998</v>
      </c>
      <c r="D50" s="212">
        <f t="shared" si="3"/>
        <v>19432.7</v>
      </c>
      <c r="E50" s="212">
        <f t="shared" si="4"/>
        <v>15185.25</v>
      </c>
      <c r="F50" s="212">
        <f t="shared" si="5"/>
        <v>13168.199999999999</v>
      </c>
      <c r="G50" s="212">
        <f t="shared" si="6"/>
        <v>9783.5</v>
      </c>
      <c r="H50" s="12"/>
      <c r="I50" s="276">
        <f>IF('INGRESO DE DATOS'!$D$21="Guayas/Santa Elena",'Tablas Guayaquil'!C50,'Tablas Resto de Ecuador'!C50)</f>
        <v>26084</v>
      </c>
      <c r="J50" s="276">
        <f>IF('INGRESO DE DATOS'!$D$21="Guayas/Santa Elena",'Tablas Guayaquil'!D50,'Tablas Resto de Ecuador'!D50)</f>
        <v>22862</v>
      </c>
      <c r="K50" s="276">
        <f>IF('INGRESO DE DATOS'!$D$21="Guayas/Santa Elena",'Tablas Guayaquil'!E50,'Tablas Resto de Ecuador'!E50)</f>
        <v>17865</v>
      </c>
      <c r="L50" s="276">
        <f>IF('INGRESO DE DATOS'!$D$21="Guayas/Santa Elena",'Tablas Guayaquil'!F50,'Tablas Resto de Ecuador'!F50)</f>
        <v>15492</v>
      </c>
      <c r="M50" s="276">
        <f>IF('INGRESO DE DATOS'!$D$21="Guayas/Santa Elena",'Tablas Guayaquil'!G50,'Tablas Resto de Ecuador'!G50)</f>
        <v>11510</v>
      </c>
      <c r="N50" s="3"/>
      <c r="O50" s="263">
        <f t="shared" si="7"/>
        <v>22171.399999999998</v>
      </c>
      <c r="P50" s="263">
        <f t="shared" si="8"/>
        <v>19432.7</v>
      </c>
      <c r="Q50" s="263">
        <f t="shared" si="9"/>
        <v>15185.25</v>
      </c>
      <c r="R50" s="263">
        <f t="shared" si="10"/>
        <v>13168.199999999999</v>
      </c>
      <c r="S50" s="263">
        <f t="shared" si="11"/>
        <v>9783.5</v>
      </c>
    </row>
    <row r="51" spans="1:19" ht="14" hidden="1" x14ac:dyDescent="0.15">
      <c r="A51" s="4">
        <v>63</v>
      </c>
      <c r="B51" s="7"/>
      <c r="C51" s="212">
        <f t="shared" si="2"/>
        <v>24553.1</v>
      </c>
      <c r="D51" s="212">
        <f t="shared" si="3"/>
        <v>21521.149999999998</v>
      </c>
      <c r="E51" s="212">
        <f t="shared" si="4"/>
        <v>16817.25</v>
      </c>
      <c r="F51" s="212">
        <f t="shared" si="5"/>
        <v>14584.3</v>
      </c>
      <c r="G51" s="212">
        <f t="shared" si="6"/>
        <v>10836.65</v>
      </c>
      <c r="H51" s="12"/>
      <c r="I51" s="276">
        <f>IF('INGRESO DE DATOS'!$D$21="Guayas/Santa Elena",'Tablas Guayaquil'!C51,'Tablas Resto de Ecuador'!C51)</f>
        <v>28886</v>
      </c>
      <c r="J51" s="276">
        <f>IF('INGRESO DE DATOS'!$D$21="Guayas/Santa Elena",'Tablas Guayaquil'!D51,'Tablas Resto de Ecuador'!D51)</f>
        <v>25319</v>
      </c>
      <c r="K51" s="276">
        <f>IF('INGRESO DE DATOS'!$D$21="Guayas/Santa Elena",'Tablas Guayaquil'!E51,'Tablas Resto de Ecuador'!E51)</f>
        <v>19785</v>
      </c>
      <c r="L51" s="276">
        <f>IF('INGRESO DE DATOS'!$D$21="Guayas/Santa Elena",'Tablas Guayaquil'!F51,'Tablas Resto de Ecuador'!F51)</f>
        <v>17158</v>
      </c>
      <c r="M51" s="276">
        <f>IF('INGRESO DE DATOS'!$D$21="Guayas/Santa Elena",'Tablas Guayaquil'!G51,'Tablas Resto de Ecuador'!G51)</f>
        <v>12749</v>
      </c>
      <c r="N51" s="3"/>
      <c r="O51" s="263">
        <f t="shared" si="7"/>
        <v>24553.1</v>
      </c>
      <c r="P51" s="263">
        <f t="shared" si="8"/>
        <v>21521.149999999998</v>
      </c>
      <c r="Q51" s="263">
        <f t="shared" si="9"/>
        <v>16817.25</v>
      </c>
      <c r="R51" s="263">
        <f t="shared" si="10"/>
        <v>14584.3</v>
      </c>
      <c r="S51" s="263">
        <f t="shared" si="11"/>
        <v>10836.65</v>
      </c>
    </row>
    <row r="52" spans="1:19" ht="14" hidden="1" x14ac:dyDescent="0.15">
      <c r="A52" s="4">
        <v>64</v>
      </c>
      <c r="B52" s="7"/>
      <c r="C52" s="212">
        <f t="shared" si="2"/>
        <v>27103.95</v>
      </c>
      <c r="D52" s="212">
        <f t="shared" si="3"/>
        <v>23755.8</v>
      </c>
      <c r="E52" s="212">
        <f t="shared" si="4"/>
        <v>18568.25</v>
      </c>
      <c r="F52" s="212">
        <f t="shared" si="5"/>
        <v>16101.55</v>
      </c>
      <c r="G52" s="212">
        <f t="shared" si="6"/>
        <v>11963.75</v>
      </c>
      <c r="H52" s="12"/>
      <c r="I52" s="276">
        <f>IF('INGRESO DE DATOS'!$D$21="Guayas/Santa Elena",'Tablas Guayaquil'!C52,'Tablas Resto de Ecuador'!C52)</f>
        <v>31887</v>
      </c>
      <c r="J52" s="276">
        <f>IF('INGRESO DE DATOS'!$D$21="Guayas/Santa Elena",'Tablas Guayaquil'!D52,'Tablas Resto de Ecuador'!D52)</f>
        <v>27948</v>
      </c>
      <c r="K52" s="276">
        <f>IF('INGRESO DE DATOS'!$D$21="Guayas/Santa Elena",'Tablas Guayaquil'!E52,'Tablas Resto de Ecuador'!E52)</f>
        <v>21845</v>
      </c>
      <c r="L52" s="276">
        <f>IF('INGRESO DE DATOS'!$D$21="Guayas/Santa Elena",'Tablas Guayaquil'!F52,'Tablas Resto de Ecuador'!F52)</f>
        <v>18943</v>
      </c>
      <c r="M52" s="276">
        <f>IF('INGRESO DE DATOS'!$D$21="Guayas/Santa Elena",'Tablas Guayaquil'!G52,'Tablas Resto de Ecuador'!G52)</f>
        <v>14075</v>
      </c>
      <c r="N52" s="3"/>
      <c r="O52" s="263">
        <f t="shared" si="7"/>
        <v>27103.95</v>
      </c>
      <c r="P52" s="263">
        <f t="shared" si="8"/>
        <v>23755.8</v>
      </c>
      <c r="Q52" s="263">
        <f t="shared" si="9"/>
        <v>18568.25</v>
      </c>
      <c r="R52" s="263">
        <f t="shared" si="10"/>
        <v>16101.55</v>
      </c>
      <c r="S52" s="263">
        <f t="shared" si="11"/>
        <v>11963.75</v>
      </c>
    </row>
    <row r="53" spans="1:19" ht="14" hidden="1" x14ac:dyDescent="0.15">
      <c r="A53" s="4">
        <v>65</v>
      </c>
      <c r="B53" s="7"/>
      <c r="C53" s="212">
        <f t="shared" si="2"/>
        <v>29821.399999999998</v>
      </c>
      <c r="D53" s="212">
        <f t="shared" si="3"/>
        <v>26138.35</v>
      </c>
      <c r="E53" s="212">
        <f t="shared" si="4"/>
        <v>20436.55</v>
      </c>
      <c r="F53" s="212">
        <f t="shared" si="5"/>
        <v>17722.5</v>
      </c>
      <c r="G53" s="212">
        <f t="shared" si="6"/>
        <v>13167.35</v>
      </c>
      <c r="H53" s="12"/>
      <c r="I53" s="276">
        <f>IF('INGRESO DE DATOS'!$D$21="Guayas/Santa Elena",'Tablas Guayaquil'!C53,'Tablas Resto de Ecuador'!C53)</f>
        <v>35084</v>
      </c>
      <c r="J53" s="276">
        <f>IF('INGRESO DE DATOS'!$D$21="Guayas/Santa Elena",'Tablas Guayaquil'!D53,'Tablas Resto de Ecuador'!D53)</f>
        <v>30751</v>
      </c>
      <c r="K53" s="276">
        <f>IF('INGRESO DE DATOS'!$D$21="Guayas/Santa Elena",'Tablas Guayaquil'!E53,'Tablas Resto de Ecuador'!E53)</f>
        <v>24043</v>
      </c>
      <c r="L53" s="276">
        <f>IF('INGRESO DE DATOS'!$D$21="Guayas/Santa Elena",'Tablas Guayaquil'!F53,'Tablas Resto de Ecuador'!F53)</f>
        <v>20850</v>
      </c>
      <c r="M53" s="276">
        <f>IF('INGRESO DE DATOS'!$D$21="Guayas/Santa Elena",'Tablas Guayaquil'!G53,'Tablas Resto de Ecuador'!G53)</f>
        <v>15491</v>
      </c>
      <c r="N53" s="3"/>
      <c r="O53" s="263">
        <f t="shared" si="7"/>
        <v>29821.399999999998</v>
      </c>
      <c r="P53" s="263">
        <f t="shared" si="8"/>
        <v>26138.35</v>
      </c>
      <c r="Q53" s="263">
        <f t="shared" si="9"/>
        <v>20436.55</v>
      </c>
      <c r="R53" s="263">
        <f t="shared" si="10"/>
        <v>17722.5</v>
      </c>
      <c r="S53" s="263">
        <f t="shared" si="11"/>
        <v>13167.35</v>
      </c>
    </row>
    <row r="54" spans="1:19" ht="14" hidden="1" x14ac:dyDescent="0.15">
      <c r="A54" s="4">
        <v>66</v>
      </c>
      <c r="B54" s="7"/>
      <c r="C54" s="212">
        <f t="shared" si="2"/>
        <v>32702.899999999998</v>
      </c>
      <c r="D54" s="212">
        <f t="shared" si="3"/>
        <v>28666.25</v>
      </c>
      <c r="E54" s="212">
        <f t="shared" si="4"/>
        <v>22423</v>
      </c>
      <c r="F54" s="212">
        <f t="shared" si="5"/>
        <v>19445.45</v>
      </c>
      <c r="G54" s="212">
        <f t="shared" si="6"/>
        <v>14444.9</v>
      </c>
      <c r="H54" s="12"/>
      <c r="I54" s="276">
        <f>IF('INGRESO DE DATOS'!$D$21="Guayas/Santa Elena",'Tablas Guayaquil'!C54,'Tablas Resto de Ecuador'!C54)</f>
        <v>38474</v>
      </c>
      <c r="J54" s="276">
        <f>IF('INGRESO DE DATOS'!$D$21="Guayas/Santa Elena",'Tablas Guayaquil'!D54,'Tablas Resto de Ecuador'!D54)</f>
        <v>33725</v>
      </c>
      <c r="K54" s="276">
        <f>IF('INGRESO DE DATOS'!$D$21="Guayas/Santa Elena",'Tablas Guayaquil'!E54,'Tablas Resto de Ecuador'!E54)</f>
        <v>26380</v>
      </c>
      <c r="L54" s="276">
        <f>IF('INGRESO DE DATOS'!$D$21="Guayas/Santa Elena",'Tablas Guayaquil'!F54,'Tablas Resto de Ecuador'!F54)</f>
        <v>22877</v>
      </c>
      <c r="M54" s="276">
        <f>IF('INGRESO DE DATOS'!$D$21="Guayas/Santa Elena",'Tablas Guayaquil'!G54,'Tablas Resto de Ecuador'!G54)</f>
        <v>16994</v>
      </c>
      <c r="N54" s="3"/>
      <c r="O54" s="263">
        <f t="shared" si="7"/>
        <v>32702.899999999998</v>
      </c>
      <c r="P54" s="263">
        <f t="shared" si="8"/>
        <v>28666.25</v>
      </c>
      <c r="Q54" s="263">
        <f t="shared" si="9"/>
        <v>22423</v>
      </c>
      <c r="R54" s="263">
        <f t="shared" si="10"/>
        <v>19445.45</v>
      </c>
      <c r="S54" s="263">
        <f t="shared" si="11"/>
        <v>14444.9</v>
      </c>
    </row>
    <row r="55" spans="1:19" ht="14" hidden="1" x14ac:dyDescent="0.15">
      <c r="A55" s="4">
        <v>67</v>
      </c>
      <c r="B55" s="7"/>
      <c r="C55" s="212">
        <f t="shared" si="2"/>
        <v>35755.25</v>
      </c>
      <c r="D55" s="212">
        <f t="shared" si="3"/>
        <v>31340.35</v>
      </c>
      <c r="E55" s="212">
        <f t="shared" si="4"/>
        <v>24528.45</v>
      </c>
      <c r="F55" s="212">
        <f t="shared" si="5"/>
        <v>21267.85</v>
      </c>
      <c r="G55" s="212">
        <f t="shared" si="6"/>
        <v>15801.5</v>
      </c>
      <c r="H55" s="12"/>
      <c r="I55" s="276">
        <f>IF('INGRESO DE DATOS'!$D$21="Guayas/Santa Elena",'Tablas Guayaquil'!C55,'Tablas Resto de Ecuador'!C55)</f>
        <v>42065</v>
      </c>
      <c r="J55" s="276">
        <f>IF('INGRESO DE DATOS'!$D$21="Guayas/Santa Elena",'Tablas Guayaquil'!D55,'Tablas Resto de Ecuador'!D55)</f>
        <v>36871</v>
      </c>
      <c r="K55" s="276">
        <f>IF('INGRESO DE DATOS'!$D$21="Guayas/Santa Elena",'Tablas Guayaquil'!E55,'Tablas Resto de Ecuador'!E55)</f>
        <v>28857</v>
      </c>
      <c r="L55" s="276">
        <f>IF('INGRESO DE DATOS'!$D$21="Guayas/Santa Elena",'Tablas Guayaquil'!F55,'Tablas Resto de Ecuador'!F55)</f>
        <v>25021</v>
      </c>
      <c r="M55" s="276">
        <f>IF('INGRESO DE DATOS'!$D$21="Guayas/Santa Elena",'Tablas Guayaquil'!G55,'Tablas Resto de Ecuador'!G55)</f>
        <v>18590</v>
      </c>
      <c r="N55" s="3"/>
      <c r="O55" s="263">
        <f t="shared" si="7"/>
        <v>35755.25</v>
      </c>
      <c r="P55" s="263">
        <f t="shared" si="8"/>
        <v>31340.35</v>
      </c>
      <c r="Q55" s="263">
        <f t="shared" si="9"/>
        <v>24528.45</v>
      </c>
      <c r="R55" s="263">
        <f t="shared" si="10"/>
        <v>21267.85</v>
      </c>
      <c r="S55" s="263">
        <f t="shared" si="11"/>
        <v>15801.5</v>
      </c>
    </row>
    <row r="56" spans="1:19" ht="14" hidden="1" x14ac:dyDescent="0.15">
      <c r="A56" s="4">
        <v>68</v>
      </c>
      <c r="B56" s="7"/>
      <c r="C56" s="212">
        <f t="shared" si="2"/>
        <v>38970.799999999996</v>
      </c>
      <c r="D56" s="212">
        <f t="shared" si="3"/>
        <v>34162.35</v>
      </c>
      <c r="E56" s="212">
        <f t="shared" si="4"/>
        <v>26751.200000000001</v>
      </c>
      <c r="F56" s="212">
        <f t="shared" si="5"/>
        <v>23198.2</v>
      </c>
      <c r="G56" s="212">
        <f t="shared" si="6"/>
        <v>17236.3</v>
      </c>
      <c r="H56" s="12"/>
      <c r="I56" s="276">
        <f>IF('INGRESO DE DATOS'!$D$21="Guayas/Santa Elena",'Tablas Guayaquil'!C56,'Tablas Resto de Ecuador'!C56)</f>
        <v>45848</v>
      </c>
      <c r="J56" s="276">
        <f>IF('INGRESO DE DATOS'!$D$21="Guayas/Santa Elena",'Tablas Guayaquil'!D56,'Tablas Resto de Ecuador'!D56)</f>
        <v>40191</v>
      </c>
      <c r="K56" s="276">
        <f>IF('INGRESO DE DATOS'!$D$21="Guayas/Santa Elena",'Tablas Guayaquil'!E56,'Tablas Resto de Ecuador'!E56)</f>
        <v>31472</v>
      </c>
      <c r="L56" s="276">
        <f>IF('INGRESO DE DATOS'!$D$21="Guayas/Santa Elena",'Tablas Guayaquil'!F56,'Tablas Resto de Ecuador'!F56)</f>
        <v>27292</v>
      </c>
      <c r="M56" s="276">
        <f>IF('INGRESO DE DATOS'!$D$21="Guayas/Santa Elena",'Tablas Guayaquil'!G56,'Tablas Resto de Ecuador'!G56)</f>
        <v>20278</v>
      </c>
      <c r="N56" s="3"/>
      <c r="O56" s="263">
        <f t="shared" si="7"/>
        <v>38970.799999999996</v>
      </c>
      <c r="P56" s="263">
        <f t="shared" si="8"/>
        <v>34162.35</v>
      </c>
      <c r="Q56" s="263">
        <f t="shared" si="9"/>
        <v>26751.200000000001</v>
      </c>
      <c r="R56" s="263">
        <f t="shared" si="10"/>
        <v>23198.2</v>
      </c>
      <c r="S56" s="263">
        <f t="shared" si="11"/>
        <v>17236.3</v>
      </c>
    </row>
    <row r="57" spans="1:19" ht="14" hidden="1" x14ac:dyDescent="0.15">
      <c r="A57" s="4">
        <v>69</v>
      </c>
      <c r="B57" s="7"/>
      <c r="C57" s="212">
        <f t="shared" si="2"/>
        <v>42359.75</v>
      </c>
      <c r="D57" s="212">
        <f t="shared" si="3"/>
        <v>37128.85</v>
      </c>
      <c r="E57" s="212">
        <f t="shared" si="4"/>
        <v>29093.8</v>
      </c>
      <c r="F57" s="212">
        <f t="shared" si="5"/>
        <v>25228.85</v>
      </c>
      <c r="G57" s="212">
        <f t="shared" si="6"/>
        <v>18745.05</v>
      </c>
      <c r="H57" s="12"/>
      <c r="I57" s="276">
        <f>IF('INGRESO DE DATOS'!$D$21="Guayas/Santa Elena",'Tablas Guayaquil'!C57,'Tablas Resto de Ecuador'!C57)</f>
        <v>49835</v>
      </c>
      <c r="J57" s="276">
        <f>IF('INGRESO DE DATOS'!$D$21="Guayas/Santa Elena",'Tablas Guayaquil'!D57,'Tablas Resto de Ecuador'!D57)</f>
        <v>43681</v>
      </c>
      <c r="K57" s="276">
        <f>IF('INGRESO DE DATOS'!$D$21="Guayas/Santa Elena",'Tablas Guayaquil'!E57,'Tablas Resto de Ecuador'!E57)</f>
        <v>34228</v>
      </c>
      <c r="L57" s="276">
        <f>IF('INGRESO DE DATOS'!$D$21="Guayas/Santa Elena",'Tablas Guayaquil'!F57,'Tablas Resto de Ecuador'!F57)</f>
        <v>29681</v>
      </c>
      <c r="M57" s="276">
        <f>IF('INGRESO DE DATOS'!$D$21="Guayas/Santa Elena",'Tablas Guayaquil'!G57,'Tablas Resto de Ecuador'!G57)</f>
        <v>22053</v>
      </c>
      <c r="N57" s="3"/>
      <c r="O57" s="263">
        <f t="shared" si="7"/>
        <v>42359.75</v>
      </c>
      <c r="P57" s="263">
        <f t="shared" si="8"/>
        <v>37128.85</v>
      </c>
      <c r="Q57" s="263">
        <f t="shared" si="9"/>
        <v>29093.8</v>
      </c>
      <c r="R57" s="263">
        <f t="shared" si="10"/>
        <v>25228.85</v>
      </c>
      <c r="S57" s="263">
        <f t="shared" si="11"/>
        <v>18745.05</v>
      </c>
    </row>
    <row r="58" spans="1:19" ht="14" hidden="1" x14ac:dyDescent="0.15">
      <c r="A58" s="4">
        <v>70</v>
      </c>
      <c r="B58" s="7"/>
      <c r="C58" s="212">
        <f t="shared" si="2"/>
        <v>45911.9</v>
      </c>
      <c r="D58" s="212">
        <f t="shared" si="3"/>
        <v>40242.400000000001</v>
      </c>
      <c r="E58" s="212">
        <f t="shared" si="4"/>
        <v>31552.85</v>
      </c>
      <c r="F58" s="212">
        <f t="shared" si="5"/>
        <v>27361.5</v>
      </c>
      <c r="G58" s="212">
        <f t="shared" si="6"/>
        <v>20327.75</v>
      </c>
      <c r="H58" s="12"/>
      <c r="I58" s="276">
        <f>IF('INGRESO DE DATOS'!$D$21="Guayas/Santa Elena",'Tablas Guayaquil'!C58,'Tablas Resto de Ecuador'!C58)</f>
        <v>54014</v>
      </c>
      <c r="J58" s="276">
        <f>IF('INGRESO DE DATOS'!$D$21="Guayas/Santa Elena",'Tablas Guayaquil'!D58,'Tablas Resto de Ecuador'!D58)</f>
        <v>47344</v>
      </c>
      <c r="K58" s="276">
        <f>IF('INGRESO DE DATOS'!$D$21="Guayas/Santa Elena",'Tablas Guayaquil'!E58,'Tablas Resto de Ecuador'!E58)</f>
        <v>37121</v>
      </c>
      <c r="L58" s="276">
        <f>IF('INGRESO DE DATOS'!$D$21="Guayas/Santa Elena",'Tablas Guayaquil'!F58,'Tablas Resto de Ecuador'!F58)</f>
        <v>32190</v>
      </c>
      <c r="M58" s="276">
        <f>IF('INGRESO DE DATOS'!$D$21="Guayas/Santa Elena",'Tablas Guayaquil'!G58,'Tablas Resto de Ecuador'!G58)</f>
        <v>23915</v>
      </c>
      <c r="N58" s="3"/>
      <c r="O58" s="263">
        <f t="shared" si="7"/>
        <v>45911.9</v>
      </c>
      <c r="P58" s="263">
        <f t="shared" si="8"/>
        <v>40242.400000000001</v>
      </c>
      <c r="Q58" s="263">
        <f t="shared" si="9"/>
        <v>31552.85</v>
      </c>
      <c r="R58" s="263">
        <f t="shared" si="10"/>
        <v>27361.5</v>
      </c>
      <c r="S58" s="263">
        <f t="shared" si="11"/>
        <v>20327.75</v>
      </c>
    </row>
    <row r="59" spans="1:19" ht="14" hidden="1" x14ac:dyDescent="0.15">
      <c r="A59" s="4">
        <v>71</v>
      </c>
      <c r="B59" s="7"/>
      <c r="C59" s="212">
        <f t="shared" si="2"/>
        <v>49631.5</v>
      </c>
      <c r="D59" s="212">
        <f t="shared" si="3"/>
        <v>43503</v>
      </c>
      <c r="E59" s="212">
        <f t="shared" si="4"/>
        <v>34133.449999999997</v>
      </c>
      <c r="F59" s="212">
        <f t="shared" si="5"/>
        <v>29597</v>
      </c>
      <c r="G59" s="212">
        <f t="shared" si="6"/>
        <v>21990.35</v>
      </c>
      <c r="H59" s="12"/>
      <c r="I59" s="276">
        <f>IF('INGRESO DE DATOS'!$D$21="Guayas/Santa Elena",'Tablas Guayaquil'!C59,'Tablas Resto de Ecuador'!C59)</f>
        <v>58390</v>
      </c>
      <c r="J59" s="276">
        <f>IF('INGRESO DE DATOS'!$D$21="Guayas/Santa Elena",'Tablas Guayaquil'!D59,'Tablas Resto de Ecuador'!D59)</f>
        <v>51180</v>
      </c>
      <c r="K59" s="276">
        <f>IF('INGRESO DE DATOS'!$D$21="Guayas/Santa Elena",'Tablas Guayaquil'!E59,'Tablas Resto de Ecuador'!E59)</f>
        <v>40157</v>
      </c>
      <c r="L59" s="276">
        <f>IF('INGRESO DE DATOS'!$D$21="Guayas/Santa Elena",'Tablas Guayaquil'!F59,'Tablas Resto de Ecuador'!F59)</f>
        <v>34820</v>
      </c>
      <c r="M59" s="276">
        <f>IF('INGRESO DE DATOS'!$D$21="Guayas/Santa Elena",'Tablas Guayaquil'!G59,'Tablas Resto de Ecuador'!G59)</f>
        <v>25871</v>
      </c>
      <c r="N59" s="3"/>
      <c r="O59" s="263">
        <f t="shared" si="7"/>
        <v>49631.5</v>
      </c>
      <c r="P59" s="263">
        <f t="shared" si="8"/>
        <v>43503</v>
      </c>
      <c r="Q59" s="263">
        <f t="shared" si="9"/>
        <v>34133.449999999997</v>
      </c>
      <c r="R59" s="263">
        <f t="shared" si="10"/>
        <v>29597</v>
      </c>
      <c r="S59" s="263">
        <f t="shared" si="11"/>
        <v>21990.35</v>
      </c>
    </row>
    <row r="60" spans="1:19" ht="14" hidden="1" x14ac:dyDescent="0.15">
      <c r="A60" s="4">
        <v>72</v>
      </c>
      <c r="B60" s="7"/>
      <c r="C60" s="212">
        <f t="shared" si="2"/>
        <v>53518.549999999996</v>
      </c>
      <c r="D60" s="212">
        <f t="shared" si="3"/>
        <v>46908.95</v>
      </c>
      <c r="E60" s="212">
        <f t="shared" si="4"/>
        <v>36827.949999999997</v>
      </c>
      <c r="F60" s="212">
        <f t="shared" si="5"/>
        <v>31935.35</v>
      </c>
      <c r="G60" s="212">
        <f t="shared" si="6"/>
        <v>23725.200000000001</v>
      </c>
      <c r="H60" s="12"/>
      <c r="I60" s="276">
        <f>IF('INGRESO DE DATOS'!$D$21="Guayas/Santa Elena",'Tablas Guayaquil'!C60,'Tablas Resto de Ecuador'!C60)</f>
        <v>62963</v>
      </c>
      <c r="J60" s="276">
        <f>IF('INGRESO DE DATOS'!$D$21="Guayas/Santa Elena",'Tablas Guayaquil'!D60,'Tablas Resto de Ecuador'!D60)</f>
        <v>55187</v>
      </c>
      <c r="K60" s="276">
        <f>IF('INGRESO DE DATOS'!$D$21="Guayas/Santa Elena",'Tablas Guayaquil'!E60,'Tablas Resto de Ecuador'!E60)</f>
        <v>43327</v>
      </c>
      <c r="L60" s="276">
        <f>IF('INGRESO DE DATOS'!$D$21="Guayas/Santa Elena",'Tablas Guayaquil'!F60,'Tablas Resto de Ecuador'!F60)</f>
        <v>37571</v>
      </c>
      <c r="M60" s="276">
        <f>IF('INGRESO DE DATOS'!$D$21="Guayas/Santa Elena",'Tablas Guayaquil'!G60,'Tablas Resto de Ecuador'!G60)</f>
        <v>27912</v>
      </c>
      <c r="N60" s="3"/>
      <c r="O60" s="263">
        <f t="shared" si="7"/>
        <v>53518.549999999996</v>
      </c>
      <c r="P60" s="263">
        <f t="shared" si="8"/>
        <v>46908.95</v>
      </c>
      <c r="Q60" s="263">
        <f t="shared" si="9"/>
        <v>36827.949999999997</v>
      </c>
      <c r="R60" s="263">
        <f t="shared" si="10"/>
        <v>31935.35</v>
      </c>
      <c r="S60" s="263">
        <f t="shared" si="11"/>
        <v>23725.200000000001</v>
      </c>
    </row>
    <row r="61" spans="1:19" ht="14" hidden="1" x14ac:dyDescent="0.15">
      <c r="A61" s="4">
        <v>73</v>
      </c>
      <c r="B61" s="7"/>
      <c r="C61" s="212">
        <f t="shared" si="2"/>
        <v>57571.35</v>
      </c>
      <c r="D61" s="212">
        <f t="shared" si="3"/>
        <v>50462.799999999996</v>
      </c>
      <c r="E61" s="212">
        <f t="shared" si="4"/>
        <v>39644</v>
      </c>
      <c r="F61" s="212">
        <f t="shared" si="5"/>
        <v>34376.549999999996</v>
      </c>
      <c r="G61" s="212">
        <f t="shared" si="6"/>
        <v>25541.649999999998</v>
      </c>
      <c r="H61" s="12"/>
      <c r="I61" s="276">
        <f>IF('INGRESO DE DATOS'!$D$21="Guayas/Santa Elena",'Tablas Guayaquil'!C61,'Tablas Resto de Ecuador'!C61)</f>
        <v>67731</v>
      </c>
      <c r="J61" s="276">
        <f>IF('INGRESO DE DATOS'!$D$21="Guayas/Santa Elena",'Tablas Guayaquil'!D61,'Tablas Resto de Ecuador'!D61)</f>
        <v>59368</v>
      </c>
      <c r="K61" s="276">
        <f>IF('INGRESO DE DATOS'!$D$21="Guayas/Santa Elena",'Tablas Guayaquil'!E61,'Tablas Resto de Ecuador'!E61)</f>
        <v>46640</v>
      </c>
      <c r="L61" s="276">
        <f>IF('INGRESO DE DATOS'!$D$21="Guayas/Santa Elena",'Tablas Guayaquil'!F61,'Tablas Resto de Ecuador'!F61)</f>
        <v>40443</v>
      </c>
      <c r="M61" s="276">
        <f>IF('INGRESO DE DATOS'!$D$21="Guayas/Santa Elena",'Tablas Guayaquil'!G61,'Tablas Resto de Ecuador'!G61)</f>
        <v>30049</v>
      </c>
      <c r="N61" s="3"/>
      <c r="O61" s="263">
        <f t="shared" si="7"/>
        <v>57571.35</v>
      </c>
      <c r="P61" s="263">
        <f t="shared" si="8"/>
        <v>50462.799999999996</v>
      </c>
      <c r="Q61" s="263">
        <f t="shared" si="9"/>
        <v>39644</v>
      </c>
      <c r="R61" s="263">
        <f t="shared" si="10"/>
        <v>34376.549999999996</v>
      </c>
      <c r="S61" s="263">
        <f t="shared" si="11"/>
        <v>25541.649999999998</v>
      </c>
    </row>
    <row r="62" spans="1:19" ht="14" hidden="1" x14ac:dyDescent="0.15">
      <c r="A62" s="4">
        <v>74</v>
      </c>
      <c r="B62" s="7"/>
      <c r="C62" s="212">
        <f t="shared" si="2"/>
        <v>61793.299999999996</v>
      </c>
      <c r="D62" s="212">
        <f t="shared" si="3"/>
        <v>54162</v>
      </c>
      <c r="E62" s="212">
        <f t="shared" si="4"/>
        <v>42577.35</v>
      </c>
      <c r="F62" s="212">
        <f t="shared" si="5"/>
        <v>36919.75</v>
      </c>
      <c r="G62" s="212">
        <f t="shared" si="6"/>
        <v>27431.200000000001</v>
      </c>
      <c r="H62" s="12"/>
      <c r="I62" s="276">
        <f>IF('INGRESO DE DATOS'!$D$21="Guayas/Santa Elena",'Tablas Guayaquil'!C62,'Tablas Resto de Ecuador'!C62)</f>
        <v>72698</v>
      </c>
      <c r="J62" s="276">
        <f>IF('INGRESO DE DATOS'!$D$21="Guayas/Santa Elena",'Tablas Guayaquil'!D62,'Tablas Resto de Ecuador'!D62)</f>
        <v>63720</v>
      </c>
      <c r="K62" s="276">
        <f>IF('INGRESO DE DATOS'!$D$21="Guayas/Santa Elena",'Tablas Guayaquil'!E62,'Tablas Resto de Ecuador'!E62)</f>
        <v>50091</v>
      </c>
      <c r="L62" s="276">
        <f>IF('INGRESO DE DATOS'!$D$21="Guayas/Santa Elena",'Tablas Guayaquil'!F62,'Tablas Resto de Ecuador'!F62)</f>
        <v>43435</v>
      </c>
      <c r="M62" s="276">
        <f>IF('INGRESO DE DATOS'!$D$21="Guayas/Santa Elena",'Tablas Guayaquil'!G62,'Tablas Resto de Ecuador'!G62)</f>
        <v>32272</v>
      </c>
      <c r="N62" s="3"/>
      <c r="O62" s="263">
        <f t="shared" si="7"/>
        <v>61793.299999999996</v>
      </c>
      <c r="P62" s="263">
        <f t="shared" si="8"/>
        <v>54162</v>
      </c>
      <c r="Q62" s="263">
        <f t="shared" si="9"/>
        <v>42577.35</v>
      </c>
      <c r="R62" s="263">
        <f t="shared" si="10"/>
        <v>36919.75</v>
      </c>
      <c r="S62" s="263">
        <f t="shared" si="11"/>
        <v>27431.200000000001</v>
      </c>
    </row>
    <row r="63" spans="1:19" ht="14" hidden="1" x14ac:dyDescent="0.15">
      <c r="A63" s="4">
        <v>75</v>
      </c>
      <c r="B63" s="7"/>
      <c r="C63" s="212">
        <f t="shared" si="2"/>
        <v>66181</v>
      </c>
      <c r="D63" s="212">
        <f t="shared" si="3"/>
        <v>58011.65</v>
      </c>
      <c r="E63" s="212">
        <f t="shared" si="4"/>
        <v>45628</v>
      </c>
      <c r="F63" s="212">
        <f t="shared" si="5"/>
        <v>39564.949999999997</v>
      </c>
      <c r="G63" s="212">
        <f t="shared" si="6"/>
        <v>29393.85</v>
      </c>
      <c r="H63" s="12"/>
      <c r="I63" s="276">
        <f>IF('INGRESO DE DATOS'!$D$21="Guayas/Santa Elena",'Tablas Guayaquil'!C63,'Tablas Resto de Ecuador'!C63)</f>
        <v>77860</v>
      </c>
      <c r="J63" s="276">
        <f>IF('INGRESO DE DATOS'!$D$21="Guayas/Santa Elena",'Tablas Guayaquil'!D63,'Tablas Resto de Ecuador'!D63)</f>
        <v>68249</v>
      </c>
      <c r="K63" s="276">
        <f>IF('INGRESO DE DATOS'!$D$21="Guayas/Santa Elena",'Tablas Guayaquil'!E63,'Tablas Resto de Ecuador'!E63)</f>
        <v>53680</v>
      </c>
      <c r="L63" s="276">
        <f>IF('INGRESO DE DATOS'!$D$21="Guayas/Santa Elena",'Tablas Guayaquil'!F63,'Tablas Resto de Ecuador'!F63)</f>
        <v>46547</v>
      </c>
      <c r="M63" s="276">
        <f>IF('INGRESO DE DATOS'!$D$21="Guayas/Santa Elena",'Tablas Guayaquil'!G63,'Tablas Resto de Ecuador'!G63)</f>
        <v>34581</v>
      </c>
      <c r="N63" s="3"/>
      <c r="O63" s="263">
        <f t="shared" si="7"/>
        <v>66181</v>
      </c>
      <c r="P63" s="263">
        <f t="shared" si="8"/>
        <v>58011.65</v>
      </c>
      <c r="Q63" s="263">
        <f t="shared" si="9"/>
        <v>45628</v>
      </c>
      <c r="R63" s="263">
        <f t="shared" si="10"/>
        <v>39564.949999999997</v>
      </c>
      <c r="S63" s="263">
        <f t="shared" si="11"/>
        <v>29393.85</v>
      </c>
    </row>
    <row r="64" spans="1:19" ht="14" hidden="1" x14ac:dyDescent="0.15">
      <c r="A64" s="4">
        <v>76</v>
      </c>
      <c r="B64" s="7"/>
      <c r="C64" s="212">
        <f t="shared" si="2"/>
        <v>66181</v>
      </c>
      <c r="D64" s="212">
        <f t="shared" si="3"/>
        <v>58011.65</v>
      </c>
      <c r="E64" s="212">
        <f t="shared" si="4"/>
        <v>45628</v>
      </c>
      <c r="F64" s="212">
        <f t="shared" si="5"/>
        <v>39564.949999999997</v>
      </c>
      <c r="G64" s="212">
        <f t="shared" si="6"/>
        <v>29393.85</v>
      </c>
      <c r="H64" s="12"/>
      <c r="I64" s="276">
        <f>IF('INGRESO DE DATOS'!$D$21="Guayas/Santa Elena",'Tablas Guayaquil'!C64,'Tablas Resto de Ecuador'!C64)</f>
        <v>77860</v>
      </c>
      <c r="J64" s="276">
        <f>IF('INGRESO DE DATOS'!$D$21="Guayas/Santa Elena",'Tablas Guayaquil'!D64,'Tablas Resto de Ecuador'!D64)</f>
        <v>68249</v>
      </c>
      <c r="K64" s="276">
        <f>IF('INGRESO DE DATOS'!$D$21="Guayas/Santa Elena",'Tablas Guayaquil'!E64,'Tablas Resto de Ecuador'!E64)</f>
        <v>53680</v>
      </c>
      <c r="L64" s="276">
        <f>IF('INGRESO DE DATOS'!$D$21="Guayas/Santa Elena",'Tablas Guayaquil'!F64,'Tablas Resto de Ecuador'!F64)</f>
        <v>46547</v>
      </c>
      <c r="M64" s="276">
        <f>IF('INGRESO DE DATOS'!$D$21="Guayas/Santa Elena",'Tablas Guayaquil'!G64,'Tablas Resto de Ecuador'!G64)</f>
        <v>34581</v>
      </c>
      <c r="N64" s="3"/>
      <c r="O64" s="263">
        <f t="shared" si="7"/>
        <v>66181</v>
      </c>
      <c r="P64" s="263">
        <f t="shared" si="8"/>
        <v>58011.65</v>
      </c>
      <c r="Q64" s="263">
        <f t="shared" si="9"/>
        <v>45628</v>
      </c>
      <c r="R64" s="263">
        <f t="shared" si="10"/>
        <v>39564.949999999997</v>
      </c>
      <c r="S64" s="263">
        <f t="shared" si="11"/>
        <v>29393.85</v>
      </c>
    </row>
    <row r="65" spans="1:19" ht="14" hidden="1" x14ac:dyDescent="0.15">
      <c r="A65" s="4">
        <v>77</v>
      </c>
      <c r="B65" s="7"/>
      <c r="C65" s="212">
        <f t="shared" si="2"/>
        <v>66181</v>
      </c>
      <c r="D65" s="212">
        <f t="shared" si="3"/>
        <v>58011.65</v>
      </c>
      <c r="E65" s="212">
        <f t="shared" si="4"/>
        <v>45628</v>
      </c>
      <c r="F65" s="212">
        <f t="shared" si="5"/>
        <v>39564.949999999997</v>
      </c>
      <c r="G65" s="212">
        <f t="shared" si="6"/>
        <v>29393.85</v>
      </c>
      <c r="H65" s="12"/>
      <c r="I65" s="276">
        <f>IF('INGRESO DE DATOS'!$D$21="Guayas/Santa Elena",'Tablas Guayaquil'!C65,'Tablas Resto de Ecuador'!C65)</f>
        <v>77860</v>
      </c>
      <c r="J65" s="276">
        <f>IF('INGRESO DE DATOS'!$D$21="Guayas/Santa Elena",'Tablas Guayaquil'!D65,'Tablas Resto de Ecuador'!D65)</f>
        <v>68249</v>
      </c>
      <c r="K65" s="276">
        <f>IF('INGRESO DE DATOS'!$D$21="Guayas/Santa Elena",'Tablas Guayaquil'!E65,'Tablas Resto de Ecuador'!E65)</f>
        <v>53680</v>
      </c>
      <c r="L65" s="276">
        <f>IF('INGRESO DE DATOS'!$D$21="Guayas/Santa Elena",'Tablas Guayaquil'!F65,'Tablas Resto de Ecuador'!F65)</f>
        <v>46547</v>
      </c>
      <c r="M65" s="276">
        <f>IF('INGRESO DE DATOS'!$D$21="Guayas/Santa Elena",'Tablas Guayaquil'!G65,'Tablas Resto de Ecuador'!G65)</f>
        <v>34581</v>
      </c>
      <c r="N65" s="3"/>
      <c r="O65" s="263">
        <f t="shared" si="7"/>
        <v>66181</v>
      </c>
      <c r="P65" s="263">
        <f t="shared" si="8"/>
        <v>58011.65</v>
      </c>
      <c r="Q65" s="263">
        <f t="shared" si="9"/>
        <v>45628</v>
      </c>
      <c r="R65" s="263">
        <f t="shared" si="10"/>
        <v>39564.949999999997</v>
      </c>
      <c r="S65" s="263">
        <f t="shared" si="11"/>
        <v>29393.85</v>
      </c>
    </row>
    <row r="66" spans="1:19" ht="14" hidden="1" x14ac:dyDescent="0.15">
      <c r="A66" s="4">
        <v>78</v>
      </c>
      <c r="B66" s="7"/>
      <c r="C66" s="212">
        <f t="shared" si="2"/>
        <v>66181</v>
      </c>
      <c r="D66" s="212">
        <f t="shared" si="3"/>
        <v>58011.65</v>
      </c>
      <c r="E66" s="212">
        <f t="shared" si="4"/>
        <v>45628</v>
      </c>
      <c r="F66" s="212">
        <f t="shared" si="5"/>
        <v>39564.949999999997</v>
      </c>
      <c r="G66" s="212">
        <f t="shared" si="6"/>
        <v>29393.85</v>
      </c>
      <c r="H66" s="12"/>
      <c r="I66" s="276">
        <f>IF('INGRESO DE DATOS'!$D$21="Guayas/Santa Elena",'Tablas Guayaquil'!C66,'Tablas Resto de Ecuador'!C66)</f>
        <v>77860</v>
      </c>
      <c r="J66" s="276">
        <f>IF('INGRESO DE DATOS'!$D$21="Guayas/Santa Elena",'Tablas Guayaquil'!D66,'Tablas Resto de Ecuador'!D66)</f>
        <v>68249</v>
      </c>
      <c r="K66" s="276">
        <f>IF('INGRESO DE DATOS'!$D$21="Guayas/Santa Elena",'Tablas Guayaquil'!E66,'Tablas Resto de Ecuador'!E66)</f>
        <v>53680</v>
      </c>
      <c r="L66" s="276">
        <f>IF('INGRESO DE DATOS'!$D$21="Guayas/Santa Elena",'Tablas Guayaquil'!F66,'Tablas Resto de Ecuador'!F66)</f>
        <v>46547</v>
      </c>
      <c r="M66" s="276">
        <f>IF('INGRESO DE DATOS'!$D$21="Guayas/Santa Elena",'Tablas Guayaquil'!G66,'Tablas Resto de Ecuador'!G66)</f>
        <v>34581</v>
      </c>
      <c r="N66" s="3"/>
      <c r="O66" s="263">
        <f t="shared" si="7"/>
        <v>66181</v>
      </c>
      <c r="P66" s="263">
        <f t="shared" si="8"/>
        <v>58011.65</v>
      </c>
      <c r="Q66" s="263">
        <f t="shared" si="9"/>
        <v>45628</v>
      </c>
      <c r="R66" s="263">
        <f t="shared" si="10"/>
        <v>39564.949999999997</v>
      </c>
      <c r="S66" s="263">
        <f t="shared" si="11"/>
        <v>29393.85</v>
      </c>
    </row>
    <row r="67" spans="1:19" ht="14" hidden="1" x14ac:dyDescent="0.15">
      <c r="A67" s="4">
        <v>79</v>
      </c>
      <c r="B67" s="7"/>
      <c r="C67" s="212">
        <f t="shared" si="2"/>
        <v>66181</v>
      </c>
      <c r="D67" s="212">
        <f t="shared" si="3"/>
        <v>58011.65</v>
      </c>
      <c r="E67" s="212">
        <f t="shared" si="4"/>
        <v>45628</v>
      </c>
      <c r="F67" s="212">
        <f t="shared" si="5"/>
        <v>39564.949999999997</v>
      </c>
      <c r="G67" s="212">
        <f t="shared" si="6"/>
        <v>29393.85</v>
      </c>
      <c r="H67" s="12"/>
      <c r="I67" s="276">
        <f>IF('INGRESO DE DATOS'!$D$21="Guayas/Santa Elena",'Tablas Guayaquil'!C67,'Tablas Resto de Ecuador'!C67)</f>
        <v>77860</v>
      </c>
      <c r="J67" s="276">
        <f>IF('INGRESO DE DATOS'!$D$21="Guayas/Santa Elena",'Tablas Guayaquil'!D67,'Tablas Resto de Ecuador'!D67)</f>
        <v>68249</v>
      </c>
      <c r="K67" s="276">
        <f>IF('INGRESO DE DATOS'!$D$21="Guayas/Santa Elena",'Tablas Guayaquil'!E67,'Tablas Resto de Ecuador'!E67)</f>
        <v>53680</v>
      </c>
      <c r="L67" s="276">
        <f>IF('INGRESO DE DATOS'!$D$21="Guayas/Santa Elena",'Tablas Guayaquil'!F67,'Tablas Resto de Ecuador'!F67)</f>
        <v>46547</v>
      </c>
      <c r="M67" s="276">
        <f>IF('INGRESO DE DATOS'!$D$21="Guayas/Santa Elena",'Tablas Guayaquil'!G67,'Tablas Resto de Ecuador'!G67)</f>
        <v>34581</v>
      </c>
      <c r="N67" s="3"/>
      <c r="O67" s="263">
        <f t="shared" si="7"/>
        <v>66181</v>
      </c>
      <c r="P67" s="263">
        <f t="shared" si="8"/>
        <v>58011.65</v>
      </c>
      <c r="Q67" s="263">
        <f t="shared" si="9"/>
        <v>45628</v>
      </c>
      <c r="R67" s="263">
        <f t="shared" si="10"/>
        <v>39564.949999999997</v>
      </c>
      <c r="S67" s="263">
        <f t="shared" si="11"/>
        <v>29393.85</v>
      </c>
    </row>
    <row r="68" spans="1:19" ht="14" hidden="1" x14ac:dyDescent="0.15">
      <c r="A68" s="4">
        <v>80</v>
      </c>
      <c r="B68" s="7"/>
      <c r="C68" s="212">
        <f t="shared" si="2"/>
        <v>66181</v>
      </c>
      <c r="D68" s="212">
        <f t="shared" si="3"/>
        <v>58011.65</v>
      </c>
      <c r="E68" s="212">
        <f t="shared" si="4"/>
        <v>45628</v>
      </c>
      <c r="F68" s="212">
        <f t="shared" si="5"/>
        <v>39564.949999999997</v>
      </c>
      <c r="G68" s="212">
        <f t="shared" si="6"/>
        <v>29393.85</v>
      </c>
      <c r="H68" s="12"/>
      <c r="I68" s="276">
        <f>IF('INGRESO DE DATOS'!$D$21="Guayas/Santa Elena",'Tablas Guayaquil'!C68,'Tablas Resto de Ecuador'!C68)</f>
        <v>77860</v>
      </c>
      <c r="J68" s="276">
        <f>IF('INGRESO DE DATOS'!$D$21="Guayas/Santa Elena",'Tablas Guayaquil'!D68,'Tablas Resto de Ecuador'!D68)</f>
        <v>68249</v>
      </c>
      <c r="K68" s="276">
        <f>IF('INGRESO DE DATOS'!$D$21="Guayas/Santa Elena",'Tablas Guayaquil'!E68,'Tablas Resto de Ecuador'!E68)</f>
        <v>53680</v>
      </c>
      <c r="L68" s="276">
        <f>IF('INGRESO DE DATOS'!$D$21="Guayas/Santa Elena",'Tablas Guayaquil'!F68,'Tablas Resto de Ecuador'!F68)</f>
        <v>46547</v>
      </c>
      <c r="M68" s="276">
        <f>IF('INGRESO DE DATOS'!$D$21="Guayas/Santa Elena",'Tablas Guayaquil'!G68,'Tablas Resto de Ecuador'!G68)</f>
        <v>34581</v>
      </c>
      <c r="N68" s="3"/>
      <c r="O68" s="263">
        <f t="shared" si="7"/>
        <v>66181</v>
      </c>
      <c r="P68" s="263">
        <f t="shared" si="8"/>
        <v>58011.65</v>
      </c>
      <c r="Q68" s="263">
        <f t="shared" si="9"/>
        <v>45628</v>
      </c>
      <c r="R68" s="263">
        <f t="shared" si="10"/>
        <v>39564.949999999997</v>
      </c>
      <c r="S68" s="263">
        <f t="shared" si="11"/>
        <v>29393.85</v>
      </c>
    </row>
    <row r="69" spans="1:19" ht="14" hidden="1" x14ac:dyDescent="0.15">
      <c r="A69" s="4">
        <v>81</v>
      </c>
      <c r="B69" s="7"/>
      <c r="C69" s="212">
        <f t="shared" si="2"/>
        <v>66181</v>
      </c>
      <c r="D69" s="212">
        <f t="shared" si="3"/>
        <v>58011.65</v>
      </c>
      <c r="E69" s="212">
        <f t="shared" si="4"/>
        <v>45628</v>
      </c>
      <c r="F69" s="212">
        <f t="shared" si="5"/>
        <v>39564.949999999997</v>
      </c>
      <c r="G69" s="212">
        <f t="shared" si="6"/>
        <v>29393.85</v>
      </c>
      <c r="H69" s="12"/>
      <c r="I69" s="276">
        <f>IF('INGRESO DE DATOS'!$D$21="Guayas/Santa Elena",'Tablas Guayaquil'!C69,'Tablas Resto de Ecuador'!C69)</f>
        <v>77860</v>
      </c>
      <c r="J69" s="276">
        <f>IF('INGRESO DE DATOS'!$D$21="Guayas/Santa Elena",'Tablas Guayaquil'!D69,'Tablas Resto de Ecuador'!D69)</f>
        <v>68249</v>
      </c>
      <c r="K69" s="276">
        <f>IF('INGRESO DE DATOS'!$D$21="Guayas/Santa Elena",'Tablas Guayaquil'!E69,'Tablas Resto de Ecuador'!E69)</f>
        <v>53680</v>
      </c>
      <c r="L69" s="276">
        <f>IF('INGRESO DE DATOS'!$D$21="Guayas/Santa Elena",'Tablas Guayaquil'!F69,'Tablas Resto de Ecuador'!F69)</f>
        <v>46547</v>
      </c>
      <c r="M69" s="276">
        <f>IF('INGRESO DE DATOS'!$D$21="Guayas/Santa Elena",'Tablas Guayaquil'!G69,'Tablas Resto de Ecuador'!G69)</f>
        <v>34581</v>
      </c>
      <c r="N69" s="3"/>
      <c r="O69" s="263">
        <f t="shared" si="7"/>
        <v>66181</v>
      </c>
      <c r="P69" s="263">
        <f t="shared" si="8"/>
        <v>58011.65</v>
      </c>
      <c r="Q69" s="263">
        <f t="shared" si="9"/>
        <v>45628</v>
      </c>
      <c r="R69" s="263">
        <f t="shared" si="10"/>
        <v>39564.949999999997</v>
      </c>
      <c r="S69" s="263">
        <f t="shared" si="11"/>
        <v>29393.85</v>
      </c>
    </row>
    <row r="70" spans="1:19" ht="14" hidden="1" x14ac:dyDescent="0.15">
      <c r="A70" s="4">
        <v>82</v>
      </c>
      <c r="B70" s="7"/>
      <c r="C70" s="212">
        <f t="shared" si="2"/>
        <v>66181</v>
      </c>
      <c r="D70" s="212">
        <f t="shared" si="3"/>
        <v>58011.65</v>
      </c>
      <c r="E70" s="212">
        <f t="shared" si="4"/>
        <v>45628</v>
      </c>
      <c r="F70" s="212">
        <f t="shared" si="5"/>
        <v>39564.949999999997</v>
      </c>
      <c r="G70" s="212">
        <f t="shared" si="6"/>
        <v>29393.85</v>
      </c>
      <c r="H70" s="12"/>
      <c r="I70" s="276">
        <f>IF('INGRESO DE DATOS'!$D$21="Guayas/Santa Elena",'Tablas Guayaquil'!C70,'Tablas Resto de Ecuador'!C70)</f>
        <v>77860</v>
      </c>
      <c r="J70" s="276">
        <f>IF('INGRESO DE DATOS'!$D$21="Guayas/Santa Elena",'Tablas Guayaquil'!D70,'Tablas Resto de Ecuador'!D70)</f>
        <v>68249</v>
      </c>
      <c r="K70" s="276">
        <f>IF('INGRESO DE DATOS'!$D$21="Guayas/Santa Elena",'Tablas Guayaquil'!E70,'Tablas Resto de Ecuador'!E70)</f>
        <v>53680</v>
      </c>
      <c r="L70" s="276">
        <f>IF('INGRESO DE DATOS'!$D$21="Guayas/Santa Elena",'Tablas Guayaquil'!F70,'Tablas Resto de Ecuador'!F70)</f>
        <v>46547</v>
      </c>
      <c r="M70" s="276">
        <f>IF('INGRESO DE DATOS'!$D$21="Guayas/Santa Elena",'Tablas Guayaquil'!G70,'Tablas Resto de Ecuador'!G70)</f>
        <v>34581</v>
      </c>
      <c r="N70" s="3"/>
      <c r="O70" s="263">
        <f t="shared" si="7"/>
        <v>66181</v>
      </c>
      <c r="P70" s="263">
        <f t="shared" si="8"/>
        <v>58011.65</v>
      </c>
      <c r="Q70" s="263">
        <f t="shared" si="9"/>
        <v>45628</v>
      </c>
      <c r="R70" s="263">
        <f t="shared" si="10"/>
        <v>39564.949999999997</v>
      </c>
      <c r="S70" s="263">
        <f t="shared" si="11"/>
        <v>29393.85</v>
      </c>
    </row>
    <row r="71" spans="1:19" ht="14" hidden="1" x14ac:dyDescent="0.15">
      <c r="A71" s="4">
        <v>83</v>
      </c>
      <c r="B71" s="7"/>
      <c r="C71" s="212">
        <f t="shared" ref="C71:C75" si="12">O71</f>
        <v>66181</v>
      </c>
      <c r="D71" s="212">
        <f t="shared" ref="D71:D75" si="13">P71</f>
        <v>58011.65</v>
      </c>
      <c r="E71" s="212">
        <f t="shared" ref="E71:E75" si="14">Q71</f>
        <v>45628</v>
      </c>
      <c r="F71" s="212">
        <f t="shared" ref="F71:F75" si="15">R71</f>
        <v>39564.949999999997</v>
      </c>
      <c r="G71" s="212">
        <f t="shared" ref="G71:G75" si="16">S71</f>
        <v>29393.85</v>
      </c>
      <c r="H71" s="12"/>
      <c r="I71" s="276">
        <f>IF('INGRESO DE DATOS'!$D$21="Guayas/Santa Elena",'Tablas Guayaquil'!C71,'Tablas Resto de Ecuador'!C71)</f>
        <v>77860</v>
      </c>
      <c r="J71" s="276">
        <f>IF('INGRESO DE DATOS'!$D$21="Guayas/Santa Elena",'Tablas Guayaquil'!D71,'Tablas Resto de Ecuador'!D71)</f>
        <v>68249</v>
      </c>
      <c r="K71" s="276">
        <f>IF('INGRESO DE DATOS'!$D$21="Guayas/Santa Elena",'Tablas Guayaquil'!E71,'Tablas Resto de Ecuador'!E71)</f>
        <v>53680</v>
      </c>
      <c r="L71" s="276">
        <f>IF('INGRESO DE DATOS'!$D$21="Guayas/Santa Elena",'Tablas Guayaquil'!F71,'Tablas Resto de Ecuador'!F71)</f>
        <v>46547</v>
      </c>
      <c r="M71" s="276">
        <f>IF('INGRESO DE DATOS'!$D$21="Guayas/Santa Elena",'Tablas Guayaquil'!G71,'Tablas Resto de Ecuador'!G71)</f>
        <v>34581</v>
      </c>
      <c r="N71" s="3"/>
      <c r="O71" s="263">
        <f t="shared" ref="O71:O75" si="17">I71*0.85</f>
        <v>66181</v>
      </c>
      <c r="P71" s="263">
        <f t="shared" ref="P71:P75" si="18">J71*0.85</f>
        <v>58011.65</v>
      </c>
      <c r="Q71" s="263">
        <f t="shared" ref="Q71:Q75" si="19">K71*0.85</f>
        <v>45628</v>
      </c>
      <c r="R71" s="263">
        <f t="shared" ref="R71:R75" si="20">L71*0.85</f>
        <v>39564.949999999997</v>
      </c>
      <c r="S71" s="263">
        <f t="shared" ref="S71:S75" si="21">M71*0.85</f>
        <v>29393.85</v>
      </c>
    </row>
    <row r="72" spans="1:19" ht="14" hidden="1" x14ac:dyDescent="0.15">
      <c r="A72" s="4">
        <v>84</v>
      </c>
      <c r="B72" s="7" t="s">
        <v>3</v>
      </c>
      <c r="C72" s="212">
        <f t="shared" si="12"/>
        <v>66181</v>
      </c>
      <c r="D72" s="212">
        <f t="shared" si="13"/>
        <v>58011.65</v>
      </c>
      <c r="E72" s="212">
        <f t="shared" si="14"/>
        <v>45628</v>
      </c>
      <c r="F72" s="212">
        <f t="shared" si="15"/>
        <v>39564.949999999997</v>
      </c>
      <c r="G72" s="212">
        <f t="shared" si="16"/>
        <v>29393.85</v>
      </c>
      <c r="H72" s="12"/>
      <c r="I72" s="276">
        <f>IF('INGRESO DE DATOS'!$D$21="Guayas/Santa Elena",'Tablas Guayaquil'!C72,'Tablas Resto de Ecuador'!C72)</f>
        <v>77860</v>
      </c>
      <c r="J72" s="276">
        <f>IF('INGRESO DE DATOS'!$D$21="Guayas/Santa Elena",'Tablas Guayaquil'!D72,'Tablas Resto de Ecuador'!D72)</f>
        <v>68249</v>
      </c>
      <c r="K72" s="276">
        <f>IF('INGRESO DE DATOS'!$D$21="Guayas/Santa Elena",'Tablas Guayaquil'!E72,'Tablas Resto de Ecuador'!E72)</f>
        <v>53680</v>
      </c>
      <c r="L72" s="276">
        <f>IF('INGRESO DE DATOS'!$D$21="Guayas/Santa Elena",'Tablas Guayaquil'!F72,'Tablas Resto de Ecuador'!F72)</f>
        <v>46547</v>
      </c>
      <c r="M72" s="276">
        <f>IF('INGRESO DE DATOS'!$D$21="Guayas/Santa Elena",'Tablas Guayaquil'!G72,'Tablas Resto de Ecuador'!G72)</f>
        <v>34581</v>
      </c>
      <c r="N72" s="3"/>
      <c r="O72" s="263">
        <f t="shared" si="17"/>
        <v>66181</v>
      </c>
      <c r="P72" s="263">
        <f t="shared" si="18"/>
        <v>58011.65</v>
      </c>
      <c r="Q72" s="263">
        <f t="shared" si="19"/>
        <v>45628</v>
      </c>
      <c r="R72" s="263">
        <f t="shared" si="20"/>
        <v>39564.949999999997</v>
      </c>
      <c r="S72" s="263">
        <f t="shared" si="21"/>
        <v>29393.85</v>
      </c>
    </row>
    <row r="73" spans="1:19" ht="14" hidden="1" x14ac:dyDescent="0.15">
      <c r="A73" s="4">
        <v>1</v>
      </c>
      <c r="B73" s="7" t="s">
        <v>4</v>
      </c>
      <c r="C73" s="212">
        <f t="shared" si="12"/>
        <v>3394.0499999999997</v>
      </c>
      <c r="D73" s="212">
        <f t="shared" si="13"/>
        <v>2977.5499999999997</v>
      </c>
      <c r="E73" s="212">
        <f t="shared" si="14"/>
        <v>2419.9499999999998</v>
      </c>
      <c r="F73" s="212">
        <f t="shared" si="15"/>
        <v>2099.5</v>
      </c>
      <c r="G73" s="212">
        <f t="shared" si="16"/>
        <v>1560.6</v>
      </c>
      <c r="H73" s="12"/>
      <c r="I73" s="276">
        <f>IF('INGRESO DE DATOS'!$D$21="Guayas/Santa Elena",'Tablas Guayaquil'!C73,'Tablas Resto de Ecuador'!C73)</f>
        <v>3993</v>
      </c>
      <c r="J73" s="276">
        <f>IF('INGRESO DE DATOS'!$D$21="Guayas/Santa Elena",'Tablas Guayaquil'!D73,'Tablas Resto de Ecuador'!D73)</f>
        <v>3503</v>
      </c>
      <c r="K73" s="276">
        <f>IF('INGRESO DE DATOS'!$D$21="Guayas/Santa Elena",'Tablas Guayaquil'!E73,'Tablas Resto de Ecuador'!E73)</f>
        <v>2847</v>
      </c>
      <c r="L73" s="276">
        <f>IF('INGRESO DE DATOS'!$D$21="Guayas/Santa Elena",'Tablas Guayaquil'!F73,'Tablas Resto de Ecuador'!F73)</f>
        <v>2470</v>
      </c>
      <c r="M73" s="276">
        <f>IF('INGRESO DE DATOS'!$D$21="Guayas/Santa Elena",'Tablas Guayaquil'!G73,'Tablas Resto de Ecuador'!G73)</f>
        <v>1836</v>
      </c>
      <c r="N73" s="3"/>
      <c r="O73" s="263">
        <f t="shared" si="17"/>
        <v>3394.0499999999997</v>
      </c>
      <c r="P73" s="263">
        <f t="shared" si="18"/>
        <v>2977.5499999999997</v>
      </c>
      <c r="Q73" s="263">
        <f t="shared" si="19"/>
        <v>2419.9499999999998</v>
      </c>
      <c r="R73" s="263">
        <f t="shared" si="20"/>
        <v>2099.5</v>
      </c>
      <c r="S73" s="263">
        <f t="shared" si="21"/>
        <v>1560.6</v>
      </c>
    </row>
    <row r="74" spans="1:19" ht="14" hidden="1" x14ac:dyDescent="0.15">
      <c r="A74" s="4">
        <v>2</v>
      </c>
      <c r="B74" s="7" t="s">
        <v>1</v>
      </c>
      <c r="C74" s="212">
        <f t="shared" si="12"/>
        <v>5772.3499999999995</v>
      </c>
      <c r="D74" s="212">
        <f t="shared" si="13"/>
        <v>5059.2</v>
      </c>
      <c r="E74" s="212">
        <f t="shared" si="14"/>
        <v>4109.75</v>
      </c>
      <c r="F74" s="212">
        <f t="shared" si="15"/>
        <v>3564.9</v>
      </c>
      <c r="G74" s="212">
        <f t="shared" si="16"/>
        <v>2649.45</v>
      </c>
      <c r="H74" s="11"/>
      <c r="I74" s="276">
        <f>IF('INGRESO DE DATOS'!$D$21="Guayas/Santa Elena",'Tablas Guayaquil'!C74,'Tablas Resto de Ecuador'!C74)</f>
        <v>6791</v>
      </c>
      <c r="J74" s="276">
        <f>IF('INGRESO DE DATOS'!$D$21="Guayas/Santa Elena",'Tablas Guayaquil'!D74,'Tablas Resto de Ecuador'!D74)</f>
        <v>5952</v>
      </c>
      <c r="K74" s="276">
        <f>IF('INGRESO DE DATOS'!$D$21="Guayas/Santa Elena",'Tablas Guayaquil'!E74,'Tablas Resto de Ecuador'!E74)</f>
        <v>4835</v>
      </c>
      <c r="L74" s="276">
        <f>IF('INGRESO DE DATOS'!$D$21="Guayas/Santa Elena",'Tablas Guayaquil'!F74,'Tablas Resto de Ecuador'!F74)</f>
        <v>4194</v>
      </c>
      <c r="M74" s="276">
        <f>IF('INGRESO DE DATOS'!$D$21="Guayas/Santa Elena",'Tablas Guayaquil'!G74,'Tablas Resto de Ecuador'!G74)</f>
        <v>3117</v>
      </c>
      <c r="N74" s="3"/>
      <c r="O74" s="263">
        <f t="shared" si="17"/>
        <v>5772.3499999999995</v>
      </c>
      <c r="P74" s="263">
        <f t="shared" si="18"/>
        <v>5059.2</v>
      </c>
      <c r="Q74" s="263">
        <f t="shared" si="19"/>
        <v>4109.75</v>
      </c>
      <c r="R74" s="263">
        <f t="shared" si="20"/>
        <v>3564.9</v>
      </c>
      <c r="S74" s="263">
        <f t="shared" si="21"/>
        <v>2649.45</v>
      </c>
    </row>
    <row r="75" spans="1:19" ht="14" hidden="1" x14ac:dyDescent="0.15">
      <c r="A75" s="4">
        <v>3</v>
      </c>
      <c r="B75" s="7" t="s">
        <v>5</v>
      </c>
      <c r="C75" s="212">
        <f t="shared" si="12"/>
        <v>8146.4</v>
      </c>
      <c r="D75" s="212">
        <f t="shared" si="13"/>
        <v>7143.4</v>
      </c>
      <c r="E75" s="212">
        <f t="shared" si="14"/>
        <v>5804.65</v>
      </c>
      <c r="F75" s="212">
        <f t="shared" si="15"/>
        <v>5032.8499999999995</v>
      </c>
      <c r="G75" s="212">
        <f t="shared" si="16"/>
        <v>3740</v>
      </c>
      <c r="H75" s="11"/>
      <c r="I75" s="276">
        <f>IF('INGRESO DE DATOS'!$D$21="Guayas/Santa Elena",'Tablas Guayaquil'!C75,'Tablas Resto de Ecuador'!C75)</f>
        <v>9584</v>
      </c>
      <c r="J75" s="276">
        <f>IF('INGRESO DE DATOS'!$D$21="Guayas/Santa Elena",'Tablas Guayaquil'!D75,'Tablas Resto de Ecuador'!D75)</f>
        <v>8404</v>
      </c>
      <c r="K75" s="276">
        <f>IF('INGRESO DE DATOS'!$D$21="Guayas/Santa Elena",'Tablas Guayaquil'!E75,'Tablas Resto de Ecuador'!E75)</f>
        <v>6829</v>
      </c>
      <c r="L75" s="276">
        <f>IF('INGRESO DE DATOS'!$D$21="Guayas/Santa Elena",'Tablas Guayaquil'!F75,'Tablas Resto de Ecuador'!F75)</f>
        <v>5921</v>
      </c>
      <c r="M75" s="276">
        <f>IF('INGRESO DE DATOS'!$D$21="Guayas/Santa Elena",'Tablas Guayaquil'!G75,'Tablas Resto de Ecuador'!G75)</f>
        <v>4400</v>
      </c>
      <c r="N75" s="3"/>
      <c r="O75" s="263">
        <f t="shared" si="17"/>
        <v>8146.4</v>
      </c>
      <c r="P75" s="263">
        <f t="shared" si="18"/>
        <v>7143.4</v>
      </c>
      <c r="Q75" s="263">
        <f t="shared" si="19"/>
        <v>5804.65</v>
      </c>
      <c r="R75" s="263">
        <f t="shared" si="20"/>
        <v>5032.8499999999995</v>
      </c>
      <c r="S75" s="263">
        <f t="shared" si="21"/>
        <v>3740</v>
      </c>
    </row>
    <row r="76" spans="1:19" hidden="1" x14ac:dyDescent="0.15">
      <c r="A76" s="4"/>
      <c r="B76" s="8"/>
      <c r="C76" s="9"/>
      <c r="D76" s="9"/>
      <c r="E76" s="9"/>
      <c r="F76" s="9"/>
      <c r="G76" s="9"/>
      <c r="H76" s="13"/>
    </row>
    <row r="77" spans="1:19" ht="18" hidden="1" x14ac:dyDescent="0.2">
      <c r="A77" s="505" t="s">
        <v>16</v>
      </c>
      <c r="B77" s="506"/>
      <c r="C77" s="506"/>
      <c r="D77" s="506"/>
      <c r="E77" s="506"/>
      <c r="F77" s="506"/>
      <c r="G77" s="506"/>
      <c r="H77" s="13"/>
    </row>
    <row r="78" spans="1:19" hidden="1" x14ac:dyDescent="0.15">
      <c r="A78" s="501" t="s">
        <v>0</v>
      </c>
      <c r="B78" s="502"/>
      <c r="C78" s="502"/>
      <c r="D78" s="502"/>
      <c r="E78" s="502"/>
      <c r="F78" s="502"/>
      <c r="G78" s="502"/>
      <c r="H78" s="13"/>
    </row>
    <row r="79" spans="1:19" hidden="1" x14ac:dyDescent="0.15">
      <c r="A79" s="4" t="s">
        <v>2</v>
      </c>
      <c r="B79" s="5" t="s">
        <v>2</v>
      </c>
      <c r="C79" s="35">
        <v>1000</v>
      </c>
      <c r="D79" s="35">
        <v>2000</v>
      </c>
      <c r="E79" s="35">
        <v>3500</v>
      </c>
      <c r="F79" s="35">
        <v>5000</v>
      </c>
      <c r="G79" s="35">
        <v>10000</v>
      </c>
      <c r="H79" s="13"/>
    </row>
    <row r="80" spans="1:19" hidden="1" x14ac:dyDescent="0.15">
      <c r="A80" s="4">
        <v>18</v>
      </c>
      <c r="B80" s="7"/>
      <c r="C80" s="10">
        <f>+C6*$K$2</f>
        <v>749.85866666666664</v>
      </c>
      <c r="D80" s="10">
        <f t="shared" ref="D80:G80" si="22">+D6*$K$2</f>
        <v>657.35599999999999</v>
      </c>
      <c r="E80" s="10">
        <f t="shared" si="22"/>
        <v>530.4226666666666</v>
      </c>
      <c r="F80" s="10">
        <f t="shared" si="22"/>
        <v>460.21266666666662</v>
      </c>
      <c r="G80" s="10">
        <f t="shared" si="22"/>
        <v>342.00600000000003</v>
      </c>
      <c r="H80" s="13"/>
    </row>
    <row r="81" spans="1:8" hidden="1" x14ac:dyDescent="0.15">
      <c r="A81" s="4">
        <v>19</v>
      </c>
      <c r="B81" s="7"/>
      <c r="C81" s="10">
        <f t="shared" ref="C81:G81" si="23">+C7*$K$2</f>
        <v>749.85866666666664</v>
      </c>
      <c r="D81" s="10">
        <f t="shared" si="23"/>
        <v>657.35599999999999</v>
      </c>
      <c r="E81" s="10">
        <f t="shared" si="23"/>
        <v>530.4226666666666</v>
      </c>
      <c r="F81" s="10">
        <f t="shared" si="23"/>
        <v>460.21266666666662</v>
      </c>
      <c r="G81" s="10">
        <f t="shared" si="23"/>
        <v>342.00600000000003</v>
      </c>
      <c r="H81" s="13"/>
    </row>
    <row r="82" spans="1:8" hidden="1" x14ac:dyDescent="0.15">
      <c r="A82" s="4">
        <v>20</v>
      </c>
      <c r="B82" s="7"/>
      <c r="C82" s="10">
        <f t="shared" ref="C82:G82" si="24">+C8*$K$2</f>
        <v>749.85866666666664</v>
      </c>
      <c r="D82" s="10">
        <f t="shared" si="24"/>
        <v>657.35599999999999</v>
      </c>
      <c r="E82" s="10">
        <f t="shared" si="24"/>
        <v>530.4226666666666</v>
      </c>
      <c r="F82" s="10">
        <f t="shared" si="24"/>
        <v>460.21266666666662</v>
      </c>
      <c r="G82" s="10">
        <f t="shared" si="24"/>
        <v>342.00600000000003</v>
      </c>
      <c r="H82" s="13"/>
    </row>
    <row r="83" spans="1:8" hidden="1" x14ac:dyDescent="0.15">
      <c r="A83" s="4">
        <v>21</v>
      </c>
      <c r="B83" s="7"/>
      <c r="C83" s="10">
        <f t="shared" ref="C83:G83" si="25">+C9*$K$2</f>
        <v>749.85866666666664</v>
      </c>
      <c r="D83" s="10">
        <f t="shared" si="25"/>
        <v>657.35599999999999</v>
      </c>
      <c r="E83" s="10">
        <f t="shared" si="25"/>
        <v>530.4226666666666</v>
      </c>
      <c r="F83" s="10">
        <f t="shared" si="25"/>
        <v>460.21266666666662</v>
      </c>
      <c r="G83" s="10">
        <f t="shared" si="25"/>
        <v>342.00600000000003</v>
      </c>
      <c r="H83" s="13"/>
    </row>
    <row r="84" spans="1:8" hidden="1" x14ac:dyDescent="0.15">
      <c r="A84" s="4">
        <v>22</v>
      </c>
      <c r="B84" s="7"/>
      <c r="C84" s="10">
        <f t="shared" ref="C84:G84" si="26">+C10*$K$2</f>
        <v>749.85866666666664</v>
      </c>
      <c r="D84" s="10">
        <f t="shared" si="26"/>
        <v>657.35599999999999</v>
      </c>
      <c r="E84" s="10">
        <f t="shared" si="26"/>
        <v>530.4226666666666</v>
      </c>
      <c r="F84" s="10">
        <f t="shared" si="26"/>
        <v>460.21266666666662</v>
      </c>
      <c r="G84" s="10">
        <f t="shared" si="26"/>
        <v>342.00600000000003</v>
      </c>
      <c r="H84" s="13"/>
    </row>
    <row r="85" spans="1:8" hidden="1" x14ac:dyDescent="0.15">
      <c r="A85" s="4">
        <v>23</v>
      </c>
      <c r="B85" s="7"/>
      <c r="C85" s="10">
        <f t="shared" ref="C85:G85" si="27">+C11*$K$2</f>
        <v>749.85866666666664</v>
      </c>
      <c r="D85" s="10">
        <f t="shared" si="27"/>
        <v>657.35599999999999</v>
      </c>
      <c r="E85" s="10">
        <f t="shared" si="27"/>
        <v>530.4226666666666</v>
      </c>
      <c r="F85" s="10">
        <f t="shared" si="27"/>
        <v>460.21266666666662</v>
      </c>
      <c r="G85" s="10">
        <f t="shared" si="27"/>
        <v>342.00600000000003</v>
      </c>
      <c r="H85" s="13"/>
    </row>
    <row r="86" spans="1:8" hidden="1" x14ac:dyDescent="0.15">
      <c r="A86" s="4">
        <v>24</v>
      </c>
      <c r="B86" s="7"/>
      <c r="C86" s="10">
        <f t="shared" ref="C86:G86" si="28">+C12*$K$2</f>
        <v>749.85866666666664</v>
      </c>
      <c r="D86" s="10">
        <f t="shared" si="28"/>
        <v>657.35599999999999</v>
      </c>
      <c r="E86" s="10">
        <f t="shared" si="28"/>
        <v>530.4226666666666</v>
      </c>
      <c r="F86" s="10">
        <f t="shared" si="28"/>
        <v>460.21266666666662</v>
      </c>
      <c r="G86" s="10">
        <f t="shared" si="28"/>
        <v>342.00600000000003</v>
      </c>
      <c r="H86" s="13"/>
    </row>
    <row r="87" spans="1:8" hidden="1" x14ac:dyDescent="0.15">
      <c r="A87" s="4">
        <v>25</v>
      </c>
      <c r="B87" s="7"/>
      <c r="C87" s="10">
        <f t="shared" ref="C87:G87" si="29">+C13*$K$2</f>
        <v>801.42533333333324</v>
      </c>
      <c r="D87" s="10">
        <f t="shared" si="29"/>
        <v>702.41733333333332</v>
      </c>
      <c r="E87" s="10">
        <f t="shared" si="29"/>
        <v>563.42533333333336</v>
      </c>
      <c r="F87" s="10">
        <f t="shared" si="29"/>
        <v>488.69333333333333</v>
      </c>
      <c r="G87" s="10">
        <f t="shared" si="29"/>
        <v>363.02933333333334</v>
      </c>
      <c r="H87" s="13"/>
    </row>
    <row r="88" spans="1:8" hidden="1" x14ac:dyDescent="0.15">
      <c r="A88" s="4">
        <v>26</v>
      </c>
      <c r="B88" s="7"/>
      <c r="C88" s="10">
        <f t="shared" ref="C88:G88" si="30">+C14*$K$2</f>
        <v>801.42533333333324</v>
      </c>
      <c r="D88" s="10">
        <f t="shared" si="30"/>
        <v>702.41733333333332</v>
      </c>
      <c r="E88" s="10">
        <f t="shared" si="30"/>
        <v>563.42533333333336</v>
      </c>
      <c r="F88" s="10">
        <f t="shared" si="30"/>
        <v>488.69333333333333</v>
      </c>
      <c r="G88" s="10">
        <f t="shared" si="30"/>
        <v>363.02933333333334</v>
      </c>
      <c r="H88" s="13"/>
    </row>
    <row r="89" spans="1:8" hidden="1" x14ac:dyDescent="0.15">
      <c r="A89" s="4">
        <v>27</v>
      </c>
      <c r="B89" s="7"/>
      <c r="C89" s="10">
        <f t="shared" ref="C89:G89" si="31">+C15*$K$2</f>
        <v>801.42533333333324</v>
      </c>
      <c r="D89" s="10">
        <f t="shared" si="31"/>
        <v>702.41733333333332</v>
      </c>
      <c r="E89" s="10">
        <f t="shared" si="31"/>
        <v>563.42533333333336</v>
      </c>
      <c r="F89" s="10">
        <f t="shared" si="31"/>
        <v>488.69333333333333</v>
      </c>
      <c r="G89" s="10">
        <f t="shared" si="31"/>
        <v>363.02933333333334</v>
      </c>
      <c r="H89" s="13"/>
    </row>
    <row r="90" spans="1:8" hidden="1" x14ac:dyDescent="0.15">
      <c r="A90" s="4">
        <v>28</v>
      </c>
      <c r="B90" s="7"/>
      <c r="C90" s="10">
        <f t="shared" ref="C90:G90" si="32">+C16*$K$2</f>
        <v>801.42533333333324</v>
      </c>
      <c r="D90" s="10">
        <f t="shared" si="32"/>
        <v>702.41733333333332</v>
      </c>
      <c r="E90" s="10">
        <f t="shared" si="32"/>
        <v>563.42533333333336</v>
      </c>
      <c r="F90" s="10">
        <f t="shared" si="32"/>
        <v>488.69333333333333</v>
      </c>
      <c r="G90" s="10">
        <f t="shared" si="32"/>
        <v>363.02933333333334</v>
      </c>
      <c r="H90" s="13"/>
    </row>
    <row r="91" spans="1:8" hidden="1" x14ac:dyDescent="0.15">
      <c r="A91" s="4">
        <v>29</v>
      </c>
      <c r="B91" s="7"/>
      <c r="C91" s="10">
        <f t="shared" ref="C91:G91" si="33">+C17*$K$2</f>
        <v>801.42533333333324</v>
      </c>
      <c r="D91" s="10">
        <f t="shared" si="33"/>
        <v>702.41733333333332</v>
      </c>
      <c r="E91" s="10">
        <f t="shared" si="33"/>
        <v>563.42533333333336</v>
      </c>
      <c r="F91" s="10">
        <f t="shared" si="33"/>
        <v>488.69333333333333</v>
      </c>
      <c r="G91" s="10">
        <f t="shared" si="33"/>
        <v>363.02933333333334</v>
      </c>
      <c r="H91" s="13"/>
    </row>
    <row r="92" spans="1:8" hidden="1" x14ac:dyDescent="0.15">
      <c r="A92" s="4">
        <v>30</v>
      </c>
      <c r="B92" s="7"/>
      <c r="C92" s="10">
        <f t="shared" ref="C92:G92" si="34">+C18*$K$2</f>
        <v>891.07199999999989</v>
      </c>
      <c r="D92" s="10">
        <f t="shared" si="34"/>
        <v>781.19533333333322</v>
      </c>
      <c r="E92" s="10">
        <f t="shared" si="34"/>
        <v>621.89400000000001</v>
      </c>
      <c r="F92" s="10">
        <f t="shared" si="34"/>
        <v>539.30799999999999</v>
      </c>
      <c r="G92" s="10">
        <f t="shared" si="34"/>
        <v>400.71266666666662</v>
      </c>
      <c r="H92" s="13"/>
    </row>
    <row r="93" spans="1:8" hidden="1" x14ac:dyDescent="0.15">
      <c r="A93" s="4">
        <v>31</v>
      </c>
      <c r="B93" s="7"/>
      <c r="C93" s="10">
        <f t="shared" ref="C93:G93" si="35">+C19*$K$2</f>
        <v>891.07199999999989</v>
      </c>
      <c r="D93" s="10">
        <f t="shared" si="35"/>
        <v>781.19533333333322</v>
      </c>
      <c r="E93" s="10">
        <f t="shared" si="35"/>
        <v>621.89400000000001</v>
      </c>
      <c r="F93" s="10">
        <f t="shared" si="35"/>
        <v>539.30799999999999</v>
      </c>
      <c r="G93" s="10">
        <f t="shared" si="35"/>
        <v>400.71266666666662</v>
      </c>
      <c r="H93" s="13"/>
    </row>
    <row r="94" spans="1:8" hidden="1" x14ac:dyDescent="0.15">
      <c r="A94" s="4">
        <v>32</v>
      </c>
      <c r="B94" s="7"/>
      <c r="C94" s="10">
        <f t="shared" ref="C94:G94" si="36">+C20*$K$2</f>
        <v>891.07199999999989</v>
      </c>
      <c r="D94" s="10">
        <f t="shared" si="36"/>
        <v>781.19533333333322</v>
      </c>
      <c r="E94" s="10">
        <f t="shared" si="36"/>
        <v>621.89400000000001</v>
      </c>
      <c r="F94" s="10">
        <f t="shared" si="36"/>
        <v>539.30799999999999</v>
      </c>
      <c r="G94" s="10">
        <f t="shared" si="36"/>
        <v>400.71266666666662</v>
      </c>
      <c r="H94" s="13"/>
    </row>
    <row r="95" spans="1:8" hidden="1" x14ac:dyDescent="0.15">
      <c r="A95" s="4">
        <v>33</v>
      </c>
      <c r="B95" s="7"/>
      <c r="C95" s="10">
        <f t="shared" ref="C95:G95" si="37">+C21*$K$2</f>
        <v>891.07199999999989</v>
      </c>
      <c r="D95" s="10">
        <f t="shared" si="37"/>
        <v>781.19533333333322</v>
      </c>
      <c r="E95" s="10">
        <f t="shared" si="37"/>
        <v>621.89400000000001</v>
      </c>
      <c r="F95" s="10">
        <f t="shared" si="37"/>
        <v>539.30799999999999</v>
      </c>
      <c r="G95" s="10">
        <f t="shared" si="37"/>
        <v>400.71266666666662</v>
      </c>
      <c r="H95" s="13"/>
    </row>
    <row r="96" spans="1:8" hidden="1" x14ac:dyDescent="0.15">
      <c r="A96" s="4">
        <v>34</v>
      </c>
      <c r="B96" s="7"/>
      <c r="C96" s="10">
        <f t="shared" ref="C96:G96" si="38">+C22*$K$2</f>
        <v>891.07199999999989</v>
      </c>
      <c r="D96" s="10">
        <f t="shared" si="38"/>
        <v>781.19533333333322</v>
      </c>
      <c r="E96" s="10">
        <f t="shared" si="38"/>
        <v>621.89400000000001</v>
      </c>
      <c r="F96" s="10">
        <f t="shared" si="38"/>
        <v>539.30799999999999</v>
      </c>
      <c r="G96" s="10">
        <f t="shared" si="38"/>
        <v>400.71266666666662</v>
      </c>
      <c r="H96" s="13"/>
    </row>
    <row r="97" spans="1:8" hidden="1" x14ac:dyDescent="0.15">
      <c r="A97" s="4">
        <v>35</v>
      </c>
      <c r="B97" s="7"/>
      <c r="C97" s="10">
        <f t="shared" ref="C97:G97" si="39">+C23*$K$2</f>
        <v>995.07799999999997</v>
      </c>
      <c r="D97" s="10">
        <f t="shared" si="39"/>
        <v>872.03199999999993</v>
      </c>
      <c r="E97" s="10">
        <f t="shared" si="39"/>
        <v>690.27933333333328</v>
      </c>
      <c r="F97" s="10">
        <f t="shared" si="39"/>
        <v>598.57000000000005</v>
      </c>
      <c r="G97" s="10">
        <f t="shared" si="39"/>
        <v>444.90133333333335</v>
      </c>
      <c r="H97" s="13"/>
    </row>
    <row r="98" spans="1:8" hidden="1" x14ac:dyDescent="0.15">
      <c r="A98" s="4">
        <v>36</v>
      </c>
      <c r="B98" s="7"/>
      <c r="C98" s="10">
        <f t="shared" ref="C98:G98" si="40">+C24*$K$2</f>
        <v>995.07799999999997</v>
      </c>
      <c r="D98" s="10">
        <f t="shared" si="40"/>
        <v>872.03199999999993</v>
      </c>
      <c r="E98" s="10">
        <f t="shared" si="40"/>
        <v>690.27933333333328</v>
      </c>
      <c r="F98" s="10">
        <f t="shared" si="40"/>
        <v>598.57000000000005</v>
      </c>
      <c r="G98" s="10">
        <f t="shared" si="40"/>
        <v>444.90133333333335</v>
      </c>
      <c r="H98" s="13"/>
    </row>
    <row r="99" spans="1:8" hidden="1" x14ac:dyDescent="0.15">
      <c r="A99" s="4">
        <v>37</v>
      </c>
      <c r="B99" s="7"/>
      <c r="C99" s="10">
        <f t="shared" ref="C99:G99" si="41">+C25*$K$2</f>
        <v>995.07799999999997</v>
      </c>
      <c r="D99" s="10">
        <f t="shared" si="41"/>
        <v>872.03199999999993</v>
      </c>
      <c r="E99" s="10">
        <f t="shared" si="41"/>
        <v>690.27933333333328</v>
      </c>
      <c r="F99" s="10">
        <f t="shared" si="41"/>
        <v>598.57000000000005</v>
      </c>
      <c r="G99" s="10">
        <f t="shared" si="41"/>
        <v>444.90133333333335</v>
      </c>
      <c r="H99" s="13"/>
    </row>
    <row r="100" spans="1:8" hidden="1" x14ac:dyDescent="0.15">
      <c r="A100" s="4">
        <v>38</v>
      </c>
      <c r="B100" s="7"/>
      <c r="C100" s="10">
        <f t="shared" ref="C100:G100" si="42">+C26*$K$2</f>
        <v>995.07799999999997</v>
      </c>
      <c r="D100" s="10">
        <f t="shared" si="42"/>
        <v>872.03199999999993</v>
      </c>
      <c r="E100" s="10">
        <f t="shared" si="42"/>
        <v>690.27933333333328</v>
      </c>
      <c r="F100" s="10">
        <f t="shared" si="42"/>
        <v>598.57000000000005</v>
      </c>
      <c r="G100" s="10">
        <f t="shared" si="42"/>
        <v>444.90133333333335</v>
      </c>
      <c r="H100" s="13"/>
    </row>
    <row r="101" spans="1:8" hidden="1" x14ac:dyDescent="0.15">
      <c r="A101" s="4">
        <v>39</v>
      </c>
      <c r="B101" s="7"/>
      <c r="C101" s="10">
        <f t="shared" ref="C101:G101" si="43">+C27*$K$2</f>
        <v>995.07799999999997</v>
      </c>
      <c r="D101" s="10">
        <f t="shared" si="43"/>
        <v>872.03199999999993</v>
      </c>
      <c r="E101" s="10">
        <f t="shared" si="43"/>
        <v>690.27933333333328</v>
      </c>
      <c r="F101" s="10">
        <f t="shared" si="43"/>
        <v>598.57000000000005</v>
      </c>
      <c r="G101" s="10">
        <f t="shared" si="43"/>
        <v>444.90133333333335</v>
      </c>
      <c r="H101" s="13"/>
    </row>
    <row r="102" spans="1:8" hidden="1" x14ac:dyDescent="0.15">
      <c r="A102" s="4">
        <v>40</v>
      </c>
      <c r="B102" s="7"/>
      <c r="C102" s="10">
        <f t="shared" ref="C102:G102" si="44">+C28*$K$2</f>
        <v>1114.4746666666667</v>
      </c>
      <c r="D102" s="10">
        <f t="shared" si="44"/>
        <v>976.99</v>
      </c>
      <c r="E102" s="10">
        <f t="shared" si="44"/>
        <v>769.85066666666671</v>
      </c>
      <c r="F102" s="10">
        <f t="shared" si="44"/>
        <v>667.59</v>
      </c>
      <c r="G102" s="10">
        <f t="shared" si="44"/>
        <v>495.99200000000002</v>
      </c>
      <c r="H102" s="13"/>
    </row>
    <row r="103" spans="1:8" hidden="1" x14ac:dyDescent="0.15">
      <c r="A103" s="4">
        <v>41</v>
      </c>
      <c r="B103" s="7"/>
      <c r="C103" s="10">
        <f t="shared" ref="C103:G103" si="45">+C29*$K$2</f>
        <v>1114.4746666666667</v>
      </c>
      <c r="D103" s="10">
        <f t="shared" si="45"/>
        <v>976.99</v>
      </c>
      <c r="E103" s="10">
        <f t="shared" si="45"/>
        <v>769.85066666666671</v>
      </c>
      <c r="F103" s="10">
        <f t="shared" si="45"/>
        <v>667.59</v>
      </c>
      <c r="G103" s="10">
        <f t="shared" si="45"/>
        <v>495.99200000000002</v>
      </c>
      <c r="H103" s="13"/>
    </row>
    <row r="104" spans="1:8" hidden="1" x14ac:dyDescent="0.15">
      <c r="A104" s="4">
        <v>42</v>
      </c>
      <c r="B104" s="7"/>
      <c r="C104" s="10">
        <f t="shared" ref="C104:G104" si="46">+C30*$K$2</f>
        <v>1114.4746666666667</v>
      </c>
      <c r="D104" s="10">
        <f t="shared" si="46"/>
        <v>976.99</v>
      </c>
      <c r="E104" s="10">
        <f t="shared" si="46"/>
        <v>769.85066666666671</v>
      </c>
      <c r="F104" s="10">
        <f t="shared" si="46"/>
        <v>667.59</v>
      </c>
      <c r="G104" s="10">
        <f t="shared" si="46"/>
        <v>495.99200000000002</v>
      </c>
      <c r="H104" s="13"/>
    </row>
    <row r="105" spans="1:8" hidden="1" x14ac:dyDescent="0.15">
      <c r="A105" s="4">
        <v>43</v>
      </c>
      <c r="B105" s="7"/>
      <c r="C105" s="10">
        <f t="shared" ref="C105:G105" si="47">+C31*$K$2</f>
        <v>1114.4746666666667</v>
      </c>
      <c r="D105" s="10">
        <f t="shared" si="47"/>
        <v>976.99</v>
      </c>
      <c r="E105" s="10">
        <f t="shared" si="47"/>
        <v>769.85066666666671</v>
      </c>
      <c r="F105" s="10">
        <f t="shared" si="47"/>
        <v>667.59</v>
      </c>
      <c r="G105" s="10">
        <f t="shared" si="47"/>
        <v>495.99200000000002</v>
      </c>
      <c r="H105" s="13"/>
    </row>
    <row r="106" spans="1:8" hidden="1" x14ac:dyDescent="0.15">
      <c r="A106" s="4">
        <v>44</v>
      </c>
      <c r="B106" s="7"/>
      <c r="C106" s="10">
        <f t="shared" ref="C106:G106" si="48">+C32*$K$2</f>
        <v>1114.4746666666667</v>
      </c>
      <c r="D106" s="10">
        <f t="shared" si="48"/>
        <v>976.99</v>
      </c>
      <c r="E106" s="10">
        <f t="shared" si="48"/>
        <v>769.85066666666671</v>
      </c>
      <c r="F106" s="10">
        <f t="shared" si="48"/>
        <v>667.59</v>
      </c>
      <c r="G106" s="10">
        <f t="shared" si="48"/>
        <v>495.99200000000002</v>
      </c>
      <c r="H106" s="13"/>
    </row>
    <row r="107" spans="1:8" hidden="1" x14ac:dyDescent="0.15">
      <c r="A107" s="4">
        <v>45</v>
      </c>
      <c r="B107" s="7"/>
      <c r="C107" s="10">
        <f t="shared" ref="C107:G107" si="49">+C33*$K$2</f>
        <v>1247.2786666666666</v>
      </c>
      <c r="D107" s="10">
        <f t="shared" si="49"/>
        <v>1093.4513333333334</v>
      </c>
      <c r="E107" s="10">
        <f t="shared" si="49"/>
        <v>858.94199999999989</v>
      </c>
      <c r="F107" s="10">
        <f t="shared" si="49"/>
        <v>744.78133333333335</v>
      </c>
      <c r="G107" s="10">
        <f t="shared" si="49"/>
        <v>553.42933333333326</v>
      </c>
      <c r="H107" s="13"/>
    </row>
    <row r="108" spans="1:8" hidden="1" x14ac:dyDescent="0.15">
      <c r="A108" s="4">
        <v>46</v>
      </c>
      <c r="B108" s="7"/>
      <c r="C108" s="10">
        <f t="shared" ref="C108:G108" si="50">+C34*$K$2</f>
        <v>1247.2786666666666</v>
      </c>
      <c r="D108" s="10">
        <f t="shared" si="50"/>
        <v>1093.4513333333334</v>
      </c>
      <c r="E108" s="10">
        <f t="shared" si="50"/>
        <v>858.94199999999989</v>
      </c>
      <c r="F108" s="10">
        <f t="shared" si="50"/>
        <v>744.78133333333335</v>
      </c>
      <c r="G108" s="10">
        <f t="shared" si="50"/>
        <v>553.42933333333326</v>
      </c>
      <c r="H108" s="13"/>
    </row>
    <row r="109" spans="1:8" hidden="1" x14ac:dyDescent="0.15">
      <c r="A109" s="4">
        <v>47</v>
      </c>
      <c r="B109" s="7"/>
      <c r="C109" s="10">
        <f t="shared" ref="C109:G109" si="51">+C35*$K$2</f>
        <v>1247.2786666666666</v>
      </c>
      <c r="D109" s="10">
        <f t="shared" si="51"/>
        <v>1093.4513333333334</v>
      </c>
      <c r="E109" s="10">
        <f t="shared" si="51"/>
        <v>858.94199999999989</v>
      </c>
      <c r="F109" s="10">
        <f t="shared" si="51"/>
        <v>744.78133333333335</v>
      </c>
      <c r="G109" s="10">
        <f t="shared" si="51"/>
        <v>553.42933333333326</v>
      </c>
      <c r="H109" s="13"/>
    </row>
    <row r="110" spans="1:8" hidden="1" x14ac:dyDescent="0.15">
      <c r="A110" s="4">
        <v>48</v>
      </c>
      <c r="B110" s="7"/>
      <c r="C110" s="10">
        <f t="shared" ref="C110:G110" si="52">+C36*$K$2</f>
        <v>1247.2786666666666</v>
      </c>
      <c r="D110" s="10">
        <f t="shared" si="52"/>
        <v>1093.4513333333334</v>
      </c>
      <c r="E110" s="10">
        <f t="shared" si="52"/>
        <v>858.94199999999989</v>
      </c>
      <c r="F110" s="10">
        <f t="shared" si="52"/>
        <v>744.78133333333335</v>
      </c>
      <c r="G110" s="10">
        <f t="shared" si="52"/>
        <v>553.42933333333326</v>
      </c>
      <c r="H110" s="13"/>
    </row>
    <row r="111" spans="1:8" hidden="1" x14ac:dyDescent="0.15">
      <c r="A111" s="4">
        <v>49</v>
      </c>
      <c r="B111" s="7"/>
      <c r="C111" s="10">
        <f t="shared" ref="C111:G111" si="53">+C37*$K$2</f>
        <v>1247.2786666666666</v>
      </c>
      <c r="D111" s="10">
        <f t="shared" si="53"/>
        <v>1093.4513333333334</v>
      </c>
      <c r="E111" s="10">
        <f t="shared" si="53"/>
        <v>858.94199999999989</v>
      </c>
      <c r="F111" s="10">
        <f t="shared" si="53"/>
        <v>744.78133333333335</v>
      </c>
      <c r="G111" s="10">
        <f t="shared" si="53"/>
        <v>553.42933333333326</v>
      </c>
      <c r="H111" s="13"/>
    </row>
    <row r="112" spans="1:8" hidden="1" x14ac:dyDescent="0.15">
      <c r="A112" s="4">
        <v>50</v>
      </c>
      <c r="B112" s="7"/>
      <c r="C112" s="10">
        <f t="shared" ref="C112:G112" si="54">+C38*$K$2</f>
        <v>1396.9013333333332</v>
      </c>
      <c r="D112" s="10">
        <f t="shared" si="54"/>
        <v>1224.5893333333333</v>
      </c>
      <c r="E112" s="10">
        <f t="shared" si="54"/>
        <v>959.77466666666669</v>
      </c>
      <c r="F112" s="10">
        <f t="shared" si="54"/>
        <v>832.3653333333333</v>
      </c>
      <c r="G112" s="10">
        <f t="shared" si="54"/>
        <v>618.40333333333331</v>
      </c>
      <c r="H112" s="13"/>
    </row>
    <row r="113" spans="1:8" hidden="1" x14ac:dyDescent="0.15">
      <c r="A113" s="4">
        <v>51</v>
      </c>
      <c r="B113" s="7"/>
      <c r="C113" s="10">
        <f t="shared" ref="C113:G113" si="55">+C39*$K$2</f>
        <v>1396.9013333333332</v>
      </c>
      <c r="D113" s="10">
        <f t="shared" si="55"/>
        <v>1224.5893333333333</v>
      </c>
      <c r="E113" s="10">
        <f t="shared" si="55"/>
        <v>959.77466666666669</v>
      </c>
      <c r="F113" s="10">
        <f t="shared" si="55"/>
        <v>832.3653333333333</v>
      </c>
      <c r="G113" s="10">
        <f t="shared" si="55"/>
        <v>618.40333333333331</v>
      </c>
      <c r="H113" s="13"/>
    </row>
    <row r="114" spans="1:8" hidden="1" x14ac:dyDescent="0.15">
      <c r="A114" s="4">
        <v>52</v>
      </c>
      <c r="B114" s="7"/>
      <c r="C114" s="10">
        <f t="shared" ref="C114:G114" si="56">+C40*$K$2</f>
        <v>1396.9013333333332</v>
      </c>
      <c r="D114" s="10">
        <f t="shared" si="56"/>
        <v>1224.5893333333333</v>
      </c>
      <c r="E114" s="10">
        <f t="shared" si="56"/>
        <v>959.77466666666669</v>
      </c>
      <c r="F114" s="10">
        <f t="shared" si="56"/>
        <v>832.3653333333333</v>
      </c>
      <c r="G114" s="10">
        <f t="shared" si="56"/>
        <v>618.40333333333331</v>
      </c>
      <c r="H114" s="13"/>
    </row>
    <row r="115" spans="1:8" hidden="1" x14ac:dyDescent="0.15">
      <c r="A115" s="4">
        <v>53</v>
      </c>
      <c r="B115" s="7"/>
      <c r="C115" s="10">
        <f t="shared" ref="C115:G115" si="57">+C41*$K$2</f>
        <v>1396.9013333333332</v>
      </c>
      <c r="D115" s="10">
        <f t="shared" si="57"/>
        <v>1224.5893333333333</v>
      </c>
      <c r="E115" s="10">
        <f t="shared" si="57"/>
        <v>959.77466666666669</v>
      </c>
      <c r="F115" s="10">
        <f t="shared" si="57"/>
        <v>832.3653333333333</v>
      </c>
      <c r="G115" s="10">
        <f t="shared" si="57"/>
        <v>618.40333333333331</v>
      </c>
      <c r="H115" s="13"/>
    </row>
    <row r="116" spans="1:8" hidden="1" x14ac:dyDescent="0.15">
      <c r="A116" s="4">
        <v>54</v>
      </c>
      <c r="B116" s="7"/>
      <c r="C116" s="10">
        <f t="shared" ref="C116:G116" si="58">+C42*$K$2</f>
        <v>1396.9013333333332</v>
      </c>
      <c r="D116" s="10">
        <f t="shared" si="58"/>
        <v>1224.5893333333333</v>
      </c>
      <c r="E116" s="10">
        <f t="shared" si="58"/>
        <v>959.77466666666669</v>
      </c>
      <c r="F116" s="10">
        <f t="shared" si="58"/>
        <v>832.3653333333333</v>
      </c>
      <c r="G116" s="10">
        <f t="shared" si="58"/>
        <v>618.40333333333331</v>
      </c>
      <c r="H116" s="13"/>
    </row>
    <row r="117" spans="1:8" hidden="1" x14ac:dyDescent="0.15">
      <c r="A117" s="4">
        <v>55</v>
      </c>
      <c r="B117" s="7"/>
      <c r="C117" s="10">
        <f t="shared" ref="C117:G117" si="59">+C43*$K$2</f>
        <v>1561.5973333333332</v>
      </c>
      <c r="D117" s="10">
        <f t="shared" si="59"/>
        <v>1368.8966666666668</v>
      </c>
      <c r="E117" s="10">
        <f t="shared" si="59"/>
        <v>1071.2380000000001</v>
      </c>
      <c r="F117" s="10">
        <f t="shared" si="59"/>
        <v>929.07266666666669</v>
      </c>
      <c r="G117" s="10">
        <f t="shared" si="59"/>
        <v>690.35866666666664</v>
      </c>
      <c r="H117" s="13"/>
    </row>
    <row r="118" spans="1:8" hidden="1" x14ac:dyDescent="0.15">
      <c r="A118" s="4">
        <v>56</v>
      </c>
      <c r="B118" s="7"/>
      <c r="C118" s="10">
        <f t="shared" ref="C118:G118" si="60">+C44*$K$2</f>
        <v>1561.5973333333332</v>
      </c>
      <c r="D118" s="10">
        <f t="shared" si="60"/>
        <v>1368.8966666666668</v>
      </c>
      <c r="E118" s="10">
        <f t="shared" si="60"/>
        <v>1071.2380000000001</v>
      </c>
      <c r="F118" s="10">
        <f t="shared" si="60"/>
        <v>929.07266666666669</v>
      </c>
      <c r="G118" s="10">
        <f t="shared" si="60"/>
        <v>690.35866666666664</v>
      </c>
      <c r="H118" s="13"/>
    </row>
    <row r="119" spans="1:8" hidden="1" x14ac:dyDescent="0.15">
      <c r="A119" s="4">
        <v>57</v>
      </c>
      <c r="B119" s="7"/>
      <c r="C119" s="10">
        <f t="shared" ref="C119:G119" si="61">+C45*$K$2</f>
        <v>1561.5973333333332</v>
      </c>
      <c r="D119" s="10">
        <f t="shared" si="61"/>
        <v>1368.8966666666668</v>
      </c>
      <c r="E119" s="10">
        <f t="shared" si="61"/>
        <v>1071.2380000000001</v>
      </c>
      <c r="F119" s="10">
        <f t="shared" si="61"/>
        <v>929.07266666666669</v>
      </c>
      <c r="G119" s="10">
        <f t="shared" si="61"/>
        <v>690.35866666666664</v>
      </c>
      <c r="H119" s="13"/>
    </row>
    <row r="120" spans="1:8" hidden="1" x14ac:dyDescent="0.15">
      <c r="A120" s="4">
        <v>58</v>
      </c>
      <c r="B120" s="7"/>
      <c r="C120" s="10">
        <f t="shared" ref="C120:G120" si="62">+C46*$K$2</f>
        <v>1561.5973333333332</v>
      </c>
      <c r="D120" s="10">
        <f t="shared" si="62"/>
        <v>1368.8966666666668</v>
      </c>
      <c r="E120" s="10">
        <f t="shared" si="62"/>
        <v>1071.2380000000001</v>
      </c>
      <c r="F120" s="10">
        <f t="shared" si="62"/>
        <v>929.07266666666669</v>
      </c>
      <c r="G120" s="10">
        <f t="shared" si="62"/>
        <v>690.35866666666664</v>
      </c>
      <c r="H120" s="13"/>
    </row>
    <row r="121" spans="1:8" hidden="1" x14ac:dyDescent="0.15">
      <c r="A121" s="4">
        <v>59</v>
      </c>
      <c r="B121" s="7"/>
      <c r="C121" s="10">
        <f t="shared" ref="C121:G121" si="63">+C47*$K$2</f>
        <v>1561.5973333333332</v>
      </c>
      <c r="D121" s="10">
        <f t="shared" si="63"/>
        <v>1368.8966666666668</v>
      </c>
      <c r="E121" s="10">
        <f t="shared" si="63"/>
        <v>1071.2380000000001</v>
      </c>
      <c r="F121" s="10">
        <f t="shared" si="63"/>
        <v>929.07266666666669</v>
      </c>
      <c r="G121" s="10">
        <f t="shared" si="63"/>
        <v>690.35866666666664</v>
      </c>
      <c r="H121" s="13"/>
    </row>
    <row r="122" spans="1:8" hidden="1" x14ac:dyDescent="0.15">
      <c r="A122" s="4">
        <v>60</v>
      </c>
      <c r="B122" s="7"/>
      <c r="C122" s="10">
        <f t="shared" ref="C122:G122" si="64">+C48*$K$2</f>
        <v>1671.3946666666666</v>
      </c>
      <c r="D122" s="10">
        <f t="shared" si="64"/>
        <v>1465.0486666666666</v>
      </c>
      <c r="E122" s="10">
        <f t="shared" si="64"/>
        <v>1145.97</v>
      </c>
      <c r="F122" s="10">
        <f t="shared" si="64"/>
        <v>993.57066666666663</v>
      </c>
      <c r="G122" s="10">
        <f t="shared" si="64"/>
        <v>738.35533333333331</v>
      </c>
      <c r="H122" s="13"/>
    </row>
    <row r="123" spans="1:8" hidden="1" x14ac:dyDescent="0.15">
      <c r="A123" s="4">
        <v>61</v>
      </c>
      <c r="B123" s="7"/>
      <c r="C123" s="10">
        <f t="shared" ref="C123:G123" si="65">+C49*$K$2</f>
        <v>1862.7466666666667</v>
      </c>
      <c r="D123" s="10">
        <f t="shared" si="65"/>
        <v>1632.5213333333334</v>
      </c>
      <c r="E123" s="10">
        <f t="shared" si="65"/>
        <v>1276.0766666666668</v>
      </c>
      <c r="F123" s="10">
        <f t="shared" si="65"/>
        <v>1106.5413333333333</v>
      </c>
      <c r="G123" s="10">
        <f t="shared" si="65"/>
        <v>822.21066666666673</v>
      </c>
      <c r="H123" s="13"/>
    </row>
    <row r="124" spans="1:8" hidden="1" x14ac:dyDescent="0.15">
      <c r="A124" s="4">
        <v>62</v>
      </c>
      <c r="B124" s="7"/>
      <c r="C124" s="10">
        <f t="shared" ref="C124:G124" si="66">+C50*$K$2</f>
        <v>2069.3306666666667</v>
      </c>
      <c r="D124" s="10">
        <f t="shared" si="66"/>
        <v>1813.7186666666669</v>
      </c>
      <c r="E124" s="10">
        <f t="shared" si="66"/>
        <v>1417.29</v>
      </c>
      <c r="F124" s="10">
        <f t="shared" si="66"/>
        <v>1229.0319999999999</v>
      </c>
      <c r="G124" s="10">
        <f t="shared" si="66"/>
        <v>913.12666666666667</v>
      </c>
      <c r="H124" s="13"/>
    </row>
    <row r="125" spans="1:8" hidden="1" x14ac:dyDescent="0.15">
      <c r="A125" s="4">
        <v>63</v>
      </c>
      <c r="B125" s="7"/>
      <c r="C125" s="10">
        <f t="shared" ref="C125:G125" si="67">+C51*$K$2</f>
        <v>2291.6226666666666</v>
      </c>
      <c r="D125" s="10">
        <f t="shared" si="67"/>
        <v>2008.6406666666664</v>
      </c>
      <c r="E125" s="10">
        <f t="shared" si="67"/>
        <v>1569.6100000000001</v>
      </c>
      <c r="F125" s="10">
        <f t="shared" si="67"/>
        <v>1361.2013333333334</v>
      </c>
      <c r="G125" s="10">
        <f t="shared" si="67"/>
        <v>1011.4206666666666</v>
      </c>
      <c r="H125" s="13"/>
    </row>
    <row r="126" spans="1:8" hidden="1" x14ac:dyDescent="0.15">
      <c r="A126" s="4">
        <v>64</v>
      </c>
      <c r="B126" s="7"/>
      <c r="C126" s="10">
        <f t="shared" ref="C126:G126" si="68">+C52*$K$2</f>
        <v>2529.7020000000002</v>
      </c>
      <c r="D126" s="10">
        <f t="shared" si="68"/>
        <v>2217.2080000000001</v>
      </c>
      <c r="E126" s="10">
        <f t="shared" si="68"/>
        <v>1733.0366666666666</v>
      </c>
      <c r="F126" s="10">
        <f t="shared" si="68"/>
        <v>1502.8113333333333</v>
      </c>
      <c r="G126" s="10">
        <f t="shared" si="68"/>
        <v>1116.6166666666668</v>
      </c>
      <c r="H126" s="13"/>
    </row>
    <row r="127" spans="1:8" hidden="1" x14ac:dyDescent="0.15">
      <c r="A127" s="4">
        <v>65</v>
      </c>
      <c r="B127" s="7"/>
      <c r="C127" s="10">
        <f t="shared" ref="C127:G127" si="69">+C53*$K$2</f>
        <v>2783.3306666666667</v>
      </c>
      <c r="D127" s="10">
        <f t="shared" si="69"/>
        <v>2439.5793333333331</v>
      </c>
      <c r="E127" s="10">
        <f t="shared" si="69"/>
        <v>1907.4113333333335</v>
      </c>
      <c r="F127" s="10">
        <f t="shared" si="69"/>
        <v>1654.1000000000001</v>
      </c>
      <c r="G127" s="10">
        <f t="shared" si="69"/>
        <v>1228.9526666666668</v>
      </c>
      <c r="H127" s="13"/>
    </row>
    <row r="128" spans="1:8" hidden="1" x14ac:dyDescent="0.15">
      <c r="A128" s="4">
        <v>66</v>
      </c>
      <c r="B128" s="7"/>
      <c r="C128" s="10">
        <f t="shared" ref="C128:G128" si="70">+C54*$K$2</f>
        <v>3052.2706666666668</v>
      </c>
      <c r="D128" s="10">
        <f t="shared" si="70"/>
        <v>2675.5166666666669</v>
      </c>
      <c r="E128" s="10">
        <f t="shared" si="70"/>
        <v>2092.8133333333335</v>
      </c>
      <c r="F128" s="10">
        <f t="shared" si="70"/>
        <v>1814.9086666666667</v>
      </c>
      <c r="G128" s="10">
        <f t="shared" si="70"/>
        <v>1348.1906666666666</v>
      </c>
      <c r="H128" s="13"/>
    </row>
    <row r="129" spans="1:8" hidden="1" x14ac:dyDescent="0.15">
      <c r="A129" s="4">
        <v>67</v>
      </c>
      <c r="B129" s="7"/>
      <c r="C129" s="10">
        <f t="shared" ref="C129:G129" si="71">+C55*$K$2</f>
        <v>3337.1566666666668</v>
      </c>
      <c r="D129" s="10">
        <f t="shared" si="71"/>
        <v>2925.0993333333331</v>
      </c>
      <c r="E129" s="10">
        <f t="shared" si="71"/>
        <v>2289.3220000000001</v>
      </c>
      <c r="F129" s="10">
        <f t="shared" si="71"/>
        <v>1984.9993333333332</v>
      </c>
      <c r="G129" s="10">
        <f t="shared" si="71"/>
        <v>1474.8066666666668</v>
      </c>
      <c r="H129" s="13"/>
    </row>
    <row r="130" spans="1:8" hidden="1" x14ac:dyDescent="0.15">
      <c r="A130" s="4">
        <v>68</v>
      </c>
      <c r="B130" s="7"/>
      <c r="C130" s="10">
        <f t="shared" ref="C130:G130" si="72">+C56*$K$2</f>
        <v>3637.2746666666662</v>
      </c>
      <c r="D130" s="10">
        <f t="shared" si="72"/>
        <v>3188.4859999999999</v>
      </c>
      <c r="E130" s="10">
        <f t="shared" si="72"/>
        <v>2496.778666666667</v>
      </c>
      <c r="F130" s="10">
        <f t="shared" si="72"/>
        <v>2165.1653333333334</v>
      </c>
      <c r="G130" s="10">
        <f t="shared" si="72"/>
        <v>1608.7213333333334</v>
      </c>
      <c r="H130" s="13"/>
    </row>
    <row r="131" spans="1:8" hidden="1" x14ac:dyDescent="0.15">
      <c r="A131" s="4">
        <v>69</v>
      </c>
      <c r="B131" s="7"/>
      <c r="C131" s="10">
        <f t="shared" ref="C131:G131" si="73">+C57*$K$2</f>
        <v>3953.5766666666668</v>
      </c>
      <c r="D131" s="10">
        <f t="shared" si="73"/>
        <v>3465.3593333333333</v>
      </c>
      <c r="E131" s="10">
        <f t="shared" si="73"/>
        <v>2715.4213333333332</v>
      </c>
      <c r="F131" s="10">
        <f t="shared" si="73"/>
        <v>2354.6926666666668</v>
      </c>
      <c r="G131" s="10">
        <f t="shared" si="73"/>
        <v>1749.538</v>
      </c>
      <c r="H131" s="13"/>
    </row>
    <row r="132" spans="1:8" hidden="1" x14ac:dyDescent="0.15">
      <c r="A132" s="4">
        <v>70</v>
      </c>
      <c r="B132" s="7"/>
      <c r="C132" s="10">
        <f t="shared" ref="C132:G132" si="74">+C58*$K$2</f>
        <v>4285.1106666666674</v>
      </c>
      <c r="D132" s="10">
        <f t="shared" si="74"/>
        <v>3755.9573333333337</v>
      </c>
      <c r="E132" s="10">
        <f t="shared" si="74"/>
        <v>2944.9326666666666</v>
      </c>
      <c r="F132" s="10">
        <f t="shared" si="74"/>
        <v>2553.7400000000002</v>
      </c>
      <c r="G132" s="10">
        <f t="shared" si="74"/>
        <v>1897.2566666666667</v>
      </c>
      <c r="H132" s="13"/>
    </row>
    <row r="133" spans="1:8" hidden="1" x14ac:dyDescent="0.15">
      <c r="A133" s="4">
        <v>71</v>
      </c>
      <c r="B133" s="7"/>
      <c r="C133" s="10">
        <f t="shared" ref="C133:G133" si="75">+C59*$K$2</f>
        <v>4632.2733333333335</v>
      </c>
      <c r="D133" s="10">
        <f t="shared" si="75"/>
        <v>4060.28</v>
      </c>
      <c r="E133" s="10">
        <f t="shared" si="75"/>
        <v>3185.7886666666664</v>
      </c>
      <c r="F133" s="10">
        <f t="shared" si="75"/>
        <v>2762.3866666666668</v>
      </c>
      <c r="G133" s="10">
        <f t="shared" si="75"/>
        <v>2052.4326666666666</v>
      </c>
      <c r="H133" s="13"/>
    </row>
    <row r="134" spans="1:8" hidden="1" x14ac:dyDescent="0.15">
      <c r="A134" s="4">
        <v>72</v>
      </c>
      <c r="B134" s="7"/>
      <c r="C134" s="10">
        <f t="shared" ref="C134:G134" si="76">+C60*$K$2</f>
        <v>4995.0646666666662</v>
      </c>
      <c r="D134" s="10">
        <f t="shared" si="76"/>
        <v>4378.1686666666665</v>
      </c>
      <c r="E134" s="10">
        <f t="shared" si="76"/>
        <v>3437.275333333333</v>
      </c>
      <c r="F134" s="10">
        <f t="shared" si="76"/>
        <v>2980.6326666666669</v>
      </c>
      <c r="G134" s="10">
        <f t="shared" si="76"/>
        <v>2214.3520000000003</v>
      </c>
      <c r="H134" s="13"/>
    </row>
    <row r="135" spans="1:8" hidden="1" x14ac:dyDescent="0.15">
      <c r="A135" s="4">
        <v>73</v>
      </c>
      <c r="B135" s="7"/>
      <c r="C135" s="10">
        <f t="shared" ref="C135:G135" si="77">+C61*$K$2</f>
        <v>5373.326</v>
      </c>
      <c r="D135" s="10">
        <f t="shared" si="77"/>
        <v>4709.8613333333333</v>
      </c>
      <c r="E135" s="10">
        <f t="shared" si="77"/>
        <v>3700.106666666667</v>
      </c>
      <c r="F135" s="10">
        <f t="shared" si="77"/>
        <v>3208.4779999999996</v>
      </c>
      <c r="G135" s="10">
        <f t="shared" si="77"/>
        <v>2383.8873333333331</v>
      </c>
      <c r="H135" s="13"/>
    </row>
    <row r="136" spans="1:8" hidden="1" x14ac:dyDescent="0.15">
      <c r="A136" s="4">
        <v>74</v>
      </c>
      <c r="B136" s="7"/>
      <c r="C136" s="10">
        <f t="shared" ref="C136:G136" si="78">+C62*$K$2</f>
        <v>5767.3746666666666</v>
      </c>
      <c r="D136" s="10">
        <f t="shared" si="78"/>
        <v>5055.12</v>
      </c>
      <c r="E136" s="10">
        <f t="shared" si="78"/>
        <v>3973.886</v>
      </c>
      <c r="F136" s="10">
        <f t="shared" si="78"/>
        <v>3445.8433333333337</v>
      </c>
      <c r="G136" s="10">
        <f t="shared" si="78"/>
        <v>2560.2453333333333</v>
      </c>
      <c r="H136" s="13"/>
    </row>
    <row r="137" spans="1:8" hidden="1" x14ac:dyDescent="0.15">
      <c r="A137" s="4">
        <v>75</v>
      </c>
      <c r="B137" s="7"/>
      <c r="C137" s="10">
        <f t="shared" ref="C137:G137" si="79">+C63*$K$2</f>
        <v>6176.8933333333334</v>
      </c>
      <c r="D137" s="10">
        <f t="shared" si="79"/>
        <v>5414.4206666666669</v>
      </c>
      <c r="E137" s="10">
        <f t="shared" si="79"/>
        <v>4258.6133333333337</v>
      </c>
      <c r="F137" s="10">
        <f t="shared" si="79"/>
        <v>3692.7286666666664</v>
      </c>
      <c r="G137" s="10">
        <f t="shared" si="79"/>
        <v>2743.4259999999999</v>
      </c>
      <c r="H137" s="13"/>
    </row>
    <row r="138" spans="1:8" hidden="1" x14ac:dyDescent="0.15">
      <c r="A138" s="4">
        <v>76</v>
      </c>
      <c r="B138" s="7"/>
      <c r="C138" s="10">
        <f t="shared" ref="C138:G138" si="80">+C64*$K$2</f>
        <v>6176.8933333333334</v>
      </c>
      <c r="D138" s="10">
        <f t="shared" si="80"/>
        <v>5414.4206666666669</v>
      </c>
      <c r="E138" s="10">
        <f t="shared" si="80"/>
        <v>4258.6133333333337</v>
      </c>
      <c r="F138" s="10">
        <f t="shared" si="80"/>
        <v>3692.7286666666664</v>
      </c>
      <c r="G138" s="10">
        <f t="shared" si="80"/>
        <v>2743.4259999999999</v>
      </c>
      <c r="H138" s="13"/>
    </row>
    <row r="139" spans="1:8" hidden="1" x14ac:dyDescent="0.15">
      <c r="A139" s="4">
        <v>77</v>
      </c>
      <c r="B139" s="7"/>
      <c r="C139" s="10">
        <f t="shared" ref="C139:G139" si="81">+C65*$K$2</f>
        <v>6176.8933333333334</v>
      </c>
      <c r="D139" s="10">
        <f t="shared" si="81"/>
        <v>5414.4206666666669</v>
      </c>
      <c r="E139" s="10">
        <f t="shared" si="81"/>
        <v>4258.6133333333337</v>
      </c>
      <c r="F139" s="10">
        <f t="shared" si="81"/>
        <v>3692.7286666666664</v>
      </c>
      <c r="G139" s="10">
        <f t="shared" si="81"/>
        <v>2743.4259999999999</v>
      </c>
      <c r="H139" s="13"/>
    </row>
    <row r="140" spans="1:8" hidden="1" x14ac:dyDescent="0.15">
      <c r="A140" s="4">
        <v>78</v>
      </c>
      <c r="B140" s="7"/>
      <c r="C140" s="10">
        <f t="shared" ref="C140:G140" si="82">+C66*$K$2</f>
        <v>6176.8933333333334</v>
      </c>
      <c r="D140" s="10">
        <f t="shared" si="82"/>
        <v>5414.4206666666669</v>
      </c>
      <c r="E140" s="10">
        <f t="shared" si="82"/>
        <v>4258.6133333333337</v>
      </c>
      <c r="F140" s="10">
        <f t="shared" si="82"/>
        <v>3692.7286666666664</v>
      </c>
      <c r="G140" s="10">
        <f t="shared" si="82"/>
        <v>2743.4259999999999</v>
      </c>
      <c r="H140" s="13"/>
    </row>
    <row r="141" spans="1:8" hidden="1" x14ac:dyDescent="0.15">
      <c r="A141" s="4">
        <v>79</v>
      </c>
      <c r="B141" s="7"/>
      <c r="C141" s="10">
        <f t="shared" ref="C141:G141" si="83">+C67*$K$2</f>
        <v>6176.8933333333334</v>
      </c>
      <c r="D141" s="10">
        <f t="shared" si="83"/>
        <v>5414.4206666666669</v>
      </c>
      <c r="E141" s="10">
        <f t="shared" si="83"/>
        <v>4258.6133333333337</v>
      </c>
      <c r="F141" s="10">
        <f t="shared" si="83"/>
        <v>3692.7286666666664</v>
      </c>
      <c r="G141" s="10">
        <f t="shared" si="83"/>
        <v>2743.4259999999999</v>
      </c>
      <c r="H141" s="13"/>
    </row>
    <row r="142" spans="1:8" hidden="1" x14ac:dyDescent="0.15">
      <c r="A142" s="4">
        <v>80</v>
      </c>
      <c r="B142" s="7"/>
      <c r="C142" s="10">
        <f t="shared" ref="C142:G142" si="84">+C68*$K$2</f>
        <v>6176.8933333333334</v>
      </c>
      <c r="D142" s="10">
        <f t="shared" si="84"/>
        <v>5414.4206666666669</v>
      </c>
      <c r="E142" s="10">
        <f t="shared" si="84"/>
        <v>4258.6133333333337</v>
      </c>
      <c r="F142" s="10">
        <f t="shared" si="84"/>
        <v>3692.7286666666664</v>
      </c>
      <c r="G142" s="10">
        <f t="shared" si="84"/>
        <v>2743.4259999999999</v>
      </c>
      <c r="H142" s="13"/>
    </row>
    <row r="143" spans="1:8" hidden="1" x14ac:dyDescent="0.15">
      <c r="A143" s="4">
        <v>81</v>
      </c>
      <c r="B143" s="7"/>
      <c r="C143" s="10">
        <f t="shared" ref="C143:G143" si="85">+C69*$K$2</f>
        <v>6176.8933333333334</v>
      </c>
      <c r="D143" s="10">
        <f t="shared" si="85"/>
        <v>5414.4206666666669</v>
      </c>
      <c r="E143" s="10">
        <f t="shared" si="85"/>
        <v>4258.6133333333337</v>
      </c>
      <c r="F143" s="10">
        <f t="shared" si="85"/>
        <v>3692.7286666666664</v>
      </c>
      <c r="G143" s="10">
        <f t="shared" si="85"/>
        <v>2743.4259999999999</v>
      </c>
      <c r="H143" s="13"/>
    </row>
    <row r="144" spans="1:8" hidden="1" x14ac:dyDescent="0.15">
      <c r="A144" s="4">
        <v>82</v>
      </c>
      <c r="B144" s="7"/>
      <c r="C144" s="10">
        <f t="shared" ref="C144:G144" si="86">+C70*$K$2</f>
        <v>6176.8933333333334</v>
      </c>
      <c r="D144" s="10">
        <f t="shared" si="86"/>
        <v>5414.4206666666669</v>
      </c>
      <c r="E144" s="10">
        <f t="shared" si="86"/>
        <v>4258.6133333333337</v>
      </c>
      <c r="F144" s="10">
        <f t="shared" si="86"/>
        <v>3692.7286666666664</v>
      </c>
      <c r="G144" s="10">
        <f t="shared" si="86"/>
        <v>2743.4259999999999</v>
      </c>
      <c r="H144" s="13"/>
    </row>
    <row r="145" spans="1:19" hidden="1" x14ac:dyDescent="0.15">
      <c r="A145" s="4">
        <v>83</v>
      </c>
      <c r="B145" s="7"/>
      <c r="C145" s="10">
        <f t="shared" ref="C145:G145" si="87">+C71*$K$2</f>
        <v>6176.8933333333334</v>
      </c>
      <c r="D145" s="10">
        <f t="shared" si="87"/>
        <v>5414.4206666666669</v>
      </c>
      <c r="E145" s="10">
        <f t="shared" si="87"/>
        <v>4258.6133333333337</v>
      </c>
      <c r="F145" s="10">
        <f t="shared" si="87"/>
        <v>3692.7286666666664</v>
      </c>
      <c r="G145" s="10">
        <f t="shared" si="87"/>
        <v>2743.4259999999999</v>
      </c>
      <c r="H145" s="13"/>
    </row>
    <row r="146" spans="1:19" hidden="1" x14ac:dyDescent="0.15">
      <c r="A146" s="4">
        <v>84</v>
      </c>
      <c r="B146" s="7" t="s">
        <v>3</v>
      </c>
      <c r="C146" s="10">
        <f t="shared" ref="C146:G146" si="88">+C72*$K$2</f>
        <v>6176.8933333333334</v>
      </c>
      <c r="D146" s="10">
        <f t="shared" si="88"/>
        <v>5414.4206666666669</v>
      </c>
      <c r="E146" s="10">
        <f t="shared" si="88"/>
        <v>4258.6133333333337</v>
      </c>
      <c r="F146" s="10">
        <f t="shared" si="88"/>
        <v>3692.7286666666664</v>
      </c>
      <c r="G146" s="10">
        <f t="shared" si="88"/>
        <v>2743.4259999999999</v>
      </c>
      <c r="H146" s="13"/>
    </row>
    <row r="147" spans="1:19" hidden="1" x14ac:dyDescent="0.15">
      <c r="A147" s="4">
        <v>1</v>
      </c>
      <c r="B147" s="7" t="s">
        <v>4</v>
      </c>
      <c r="C147" s="10">
        <f t="shared" ref="C147:G147" si="89">+C73*$K$2</f>
        <v>316.77799999999996</v>
      </c>
      <c r="D147" s="10">
        <f t="shared" si="89"/>
        <v>277.90466666666663</v>
      </c>
      <c r="E147" s="10">
        <f t="shared" si="89"/>
        <v>225.86199999999999</v>
      </c>
      <c r="F147" s="10">
        <f t="shared" si="89"/>
        <v>195.95333333333335</v>
      </c>
      <c r="G147" s="10">
        <f t="shared" si="89"/>
        <v>145.65600000000001</v>
      </c>
      <c r="H147" s="13"/>
    </row>
    <row r="148" spans="1:19" hidden="1" x14ac:dyDescent="0.15">
      <c r="A148" s="4">
        <v>2</v>
      </c>
      <c r="B148" s="7" t="s">
        <v>1</v>
      </c>
      <c r="C148" s="10">
        <f t="shared" ref="C148:G148" si="90">+C74*$K$2</f>
        <v>538.75266666666664</v>
      </c>
      <c r="D148" s="10">
        <f t="shared" si="90"/>
        <v>472.19200000000001</v>
      </c>
      <c r="E148" s="10">
        <f t="shared" si="90"/>
        <v>383.57666666666671</v>
      </c>
      <c r="F148" s="10">
        <f t="shared" si="90"/>
        <v>332.72400000000005</v>
      </c>
      <c r="G148" s="10">
        <f t="shared" si="90"/>
        <v>247.28199999999998</v>
      </c>
      <c r="H148" s="13"/>
    </row>
    <row r="149" spans="1:19" hidden="1" x14ac:dyDescent="0.15">
      <c r="A149" s="4">
        <v>3</v>
      </c>
      <c r="B149" s="7" t="s">
        <v>5</v>
      </c>
      <c r="C149" s="10">
        <f t="shared" ref="C149:G149" si="91">+C75*$K$2</f>
        <v>760.33066666666662</v>
      </c>
      <c r="D149" s="10">
        <f t="shared" si="91"/>
        <v>666.71733333333339</v>
      </c>
      <c r="E149" s="10">
        <f t="shared" si="91"/>
        <v>541.76733333333334</v>
      </c>
      <c r="F149" s="10">
        <f t="shared" si="91"/>
        <v>469.73266666666666</v>
      </c>
      <c r="G149" s="10">
        <f t="shared" si="91"/>
        <v>349.06666666666666</v>
      </c>
      <c r="H149" s="13"/>
    </row>
    <row r="150" spans="1:19" ht="14" hidden="1" thickBot="1" x14ac:dyDescent="0.2">
      <c r="H150" s="13"/>
    </row>
    <row r="151" spans="1:19" ht="18" hidden="1" x14ac:dyDescent="0.2">
      <c r="A151" s="503" t="s">
        <v>17</v>
      </c>
      <c r="B151" s="504"/>
      <c r="C151" s="504"/>
      <c r="D151" s="504"/>
      <c r="E151" s="504"/>
      <c r="F151" s="504"/>
      <c r="G151" s="504"/>
    </row>
    <row r="152" spans="1:19" ht="18" hidden="1" x14ac:dyDescent="0.2">
      <c r="A152" s="505" t="s">
        <v>6</v>
      </c>
      <c r="B152" s="506"/>
      <c r="C152" s="506"/>
      <c r="D152" s="506"/>
      <c r="E152" s="506"/>
      <c r="F152" s="506"/>
      <c r="G152" s="506"/>
    </row>
    <row r="153" spans="1:19" hidden="1" x14ac:dyDescent="0.15">
      <c r="A153" s="501" t="s">
        <v>0</v>
      </c>
      <c r="B153" s="502"/>
      <c r="C153" s="502"/>
      <c r="D153" s="502"/>
      <c r="E153" s="502"/>
      <c r="F153" s="502"/>
      <c r="G153" s="502"/>
    </row>
    <row r="154" spans="1:19" hidden="1" x14ac:dyDescent="0.15">
      <c r="A154" s="4" t="s">
        <v>2</v>
      </c>
      <c r="B154" s="5" t="s">
        <v>2</v>
      </c>
      <c r="C154" s="35">
        <v>250</v>
      </c>
      <c r="D154" s="35">
        <v>2000</v>
      </c>
      <c r="E154" s="35">
        <v>5000</v>
      </c>
      <c r="F154" s="35">
        <v>10000</v>
      </c>
      <c r="G154" s="35">
        <v>20000</v>
      </c>
    </row>
    <row r="155" spans="1:19" ht="14" hidden="1" x14ac:dyDescent="0.15">
      <c r="A155" s="4">
        <v>18</v>
      </c>
      <c r="B155" s="7"/>
      <c r="C155" s="212">
        <f>O155</f>
        <v>5236</v>
      </c>
      <c r="D155" s="212">
        <f t="shared" ref="D155:G155" si="92">P155</f>
        <v>4750.6499999999996</v>
      </c>
      <c r="E155" s="212">
        <f t="shared" si="92"/>
        <v>3457.7999999999997</v>
      </c>
      <c r="F155" s="212">
        <f t="shared" si="92"/>
        <v>2466.6999999999998</v>
      </c>
      <c r="G155" s="212">
        <f t="shared" si="92"/>
        <v>1934.6</v>
      </c>
      <c r="I155" s="276">
        <f>IF('INGRESO DE DATOS'!$D$21="Guayas/Santa Elena",'Tablas Guayaquil'!C155,'Tablas Resto de Ecuador'!C155)</f>
        <v>6160</v>
      </c>
      <c r="J155" s="276">
        <f>IF('INGRESO DE DATOS'!$D$21="Guayas/Santa Elena",'Tablas Guayaquil'!D155,'Tablas Resto de Ecuador'!D155)</f>
        <v>5589</v>
      </c>
      <c r="K155" s="276">
        <f>IF('INGRESO DE DATOS'!$D$21="Guayas/Santa Elena",'Tablas Guayaquil'!E155,'Tablas Resto de Ecuador'!E155)</f>
        <v>4068</v>
      </c>
      <c r="L155" s="276">
        <f>IF('INGRESO DE DATOS'!$D$21="Guayas/Santa Elena",'Tablas Guayaquil'!F155,'Tablas Resto de Ecuador'!F155)</f>
        <v>2902</v>
      </c>
      <c r="M155" s="276">
        <f>IF('INGRESO DE DATOS'!$D$21="Guayas/Santa Elena",'Tablas Guayaquil'!G155,'Tablas Resto de Ecuador'!G155)</f>
        <v>2276</v>
      </c>
      <c r="N155" s="3"/>
      <c r="O155" s="263">
        <f>I155*0.85</f>
        <v>5236</v>
      </c>
      <c r="P155" s="263">
        <f t="shared" ref="P155:S155" si="93">J155*0.85</f>
        <v>4750.6499999999996</v>
      </c>
      <c r="Q155" s="263">
        <f t="shared" si="93"/>
        <v>3457.7999999999997</v>
      </c>
      <c r="R155" s="263">
        <f t="shared" si="93"/>
        <v>2466.6999999999998</v>
      </c>
      <c r="S155" s="263">
        <f t="shared" si="93"/>
        <v>1934.6</v>
      </c>
    </row>
    <row r="156" spans="1:19" ht="14" hidden="1" x14ac:dyDescent="0.15">
      <c r="A156" s="4">
        <v>19</v>
      </c>
      <c r="B156" s="7"/>
      <c r="C156" s="212">
        <f t="shared" ref="C156:C219" si="94">O156</f>
        <v>5236</v>
      </c>
      <c r="D156" s="212">
        <f t="shared" ref="D156:D219" si="95">P156</f>
        <v>4750.6499999999996</v>
      </c>
      <c r="E156" s="212">
        <f t="shared" ref="E156:E219" si="96">Q156</f>
        <v>3457.7999999999997</v>
      </c>
      <c r="F156" s="212">
        <f t="shared" ref="F156:F219" si="97">R156</f>
        <v>2466.6999999999998</v>
      </c>
      <c r="G156" s="212">
        <f t="shared" ref="G156:G219" si="98">S156</f>
        <v>1934.6</v>
      </c>
      <c r="I156" s="276">
        <f>IF('INGRESO DE DATOS'!$D$21="Guayas/Santa Elena",'Tablas Guayaquil'!C156,'Tablas Resto de Ecuador'!C156)</f>
        <v>6160</v>
      </c>
      <c r="J156" s="276">
        <f>IF('INGRESO DE DATOS'!$D$21="Guayas/Santa Elena",'Tablas Guayaquil'!D156,'Tablas Resto de Ecuador'!D156)</f>
        <v>5589</v>
      </c>
      <c r="K156" s="276">
        <f>IF('INGRESO DE DATOS'!$D$21="Guayas/Santa Elena",'Tablas Guayaquil'!E156,'Tablas Resto de Ecuador'!E156)</f>
        <v>4068</v>
      </c>
      <c r="L156" s="276">
        <f>IF('INGRESO DE DATOS'!$D$21="Guayas/Santa Elena",'Tablas Guayaquil'!F156,'Tablas Resto de Ecuador'!F156)</f>
        <v>2902</v>
      </c>
      <c r="M156" s="276">
        <f>IF('INGRESO DE DATOS'!$D$21="Guayas/Santa Elena",'Tablas Guayaquil'!G156,'Tablas Resto de Ecuador'!G156)</f>
        <v>2276</v>
      </c>
      <c r="N156" s="3"/>
      <c r="O156" s="263">
        <f t="shared" ref="O156:O219" si="99">I156*0.85</f>
        <v>5236</v>
      </c>
      <c r="P156" s="263">
        <f t="shared" ref="P156:P219" si="100">J156*0.85</f>
        <v>4750.6499999999996</v>
      </c>
      <c r="Q156" s="263">
        <f t="shared" ref="Q156:Q219" si="101">K156*0.85</f>
        <v>3457.7999999999997</v>
      </c>
      <c r="R156" s="263">
        <f t="shared" ref="R156:R219" si="102">L156*0.85</f>
        <v>2466.6999999999998</v>
      </c>
      <c r="S156" s="263">
        <f t="shared" ref="S156:S219" si="103">M156*0.85</f>
        <v>1934.6</v>
      </c>
    </row>
    <row r="157" spans="1:19" ht="14" hidden="1" x14ac:dyDescent="0.15">
      <c r="A157" s="4">
        <v>20</v>
      </c>
      <c r="B157" s="7"/>
      <c r="C157" s="212">
        <f t="shared" si="94"/>
        <v>5236</v>
      </c>
      <c r="D157" s="212">
        <f t="shared" si="95"/>
        <v>4750.6499999999996</v>
      </c>
      <c r="E157" s="212">
        <f t="shared" si="96"/>
        <v>3457.7999999999997</v>
      </c>
      <c r="F157" s="212">
        <f t="shared" si="97"/>
        <v>2466.6999999999998</v>
      </c>
      <c r="G157" s="212">
        <f t="shared" si="98"/>
        <v>1934.6</v>
      </c>
      <c r="I157" s="276">
        <f>IF('INGRESO DE DATOS'!$D$21="Guayas/Santa Elena",'Tablas Guayaquil'!C157,'Tablas Resto de Ecuador'!C157)</f>
        <v>6160</v>
      </c>
      <c r="J157" s="276">
        <f>IF('INGRESO DE DATOS'!$D$21="Guayas/Santa Elena",'Tablas Guayaquil'!D157,'Tablas Resto de Ecuador'!D157)</f>
        <v>5589</v>
      </c>
      <c r="K157" s="276">
        <f>IF('INGRESO DE DATOS'!$D$21="Guayas/Santa Elena",'Tablas Guayaquil'!E157,'Tablas Resto de Ecuador'!E157)</f>
        <v>4068</v>
      </c>
      <c r="L157" s="276">
        <f>IF('INGRESO DE DATOS'!$D$21="Guayas/Santa Elena",'Tablas Guayaquil'!F157,'Tablas Resto de Ecuador'!F157)</f>
        <v>2902</v>
      </c>
      <c r="M157" s="276">
        <f>IF('INGRESO DE DATOS'!$D$21="Guayas/Santa Elena",'Tablas Guayaquil'!G157,'Tablas Resto de Ecuador'!G157)</f>
        <v>2276</v>
      </c>
      <c r="N157" s="3"/>
      <c r="O157" s="263">
        <f t="shared" si="99"/>
        <v>5236</v>
      </c>
      <c r="P157" s="263">
        <f t="shared" si="100"/>
        <v>4750.6499999999996</v>
      </c>
      <c r="Q157" s="263">
        <f t="shared" si="101"/>
        <v>3457.7999999999997</v>
      </c>
      <c r="R157" s="263">
        <f t="shared" si="102"/>
        <v>2466.6999999999998</v>
      </c>
      <c r="S157" s="263">
        <f t="shared" si="103"/>
        <v>1934.6</v>
      </c>
    </row>
    <row r="158" spans="1:19" ht="14" hidden="1" x14ac:dyDescent="0.15">
      <c r="A158" s="4">
        <v>21</v>
      </c>
      <c r="B158" s="7"/>
      <c r="C158" s="212">
        <f t="shared" si="94"/>
        <v>5236</v>
      </c>
      <c r="D158" s="212">
        <f t="shared" si="95"/>
        <v>4750.6499999999996</v>
      </c>
      <c r="E158" s="212">
        <f t="shared" si="96"/>
        <v>3457.7999999999997</v>
      </c>
      <c r="F158" s="212">
        <f t="shared" si="97"/>
        <v>2466.6999999999998</v>
      </c>
      <c r="G158" s="212">
        <f t="shared" si="98"/>
        <v>1934.6</v>
      </c>
      <c r="I158" s="276">
        <f>IF('INGRESO DE DATOS'!$D$21="Guayas/Santa Elena",'Tablas Guayaquil'!C158,'Tablas Resto de Ecuador'!C158)</f>
        <v>6160</v>
      </c>
      <c r="J158" s="276">
        <f>IF('INGRESO DE DATOS'!$D$21="Guayas/Santa Elena",'Tablas Guayaquil'!D158,'Tablas Resto de Ecuador'!D158)</f>
        <v>5589</v>
      </c>
      <c r="K158" s="276">
        <f>IF('INGRESO DE DATOS'!$D$21="Guayas/Santa Elena",'Tablas Guayaquil'!E158,'Tablas Resto de Ecuador'!E158)</f>
        <v>4068</v>
      </c>
      <c r="L158" s="276">
        <f>IF('INGRESO DE DATOS'!$D$21="Guayas/Santa Elena",'Tablas Guayaquil'!F158,'Tablas Resto de Ecuador'!F158)</f>
        <v>2902</v>
      </c>
      <c r="M158" s="276">
        <f>IF('INGRESO DE DATOS'!$D$21="Guayas/Santa Elena",'Tablas Guayaquil'!G158,'Tablas Resto de Ecuador'!G158)</f>
        <v>2276</v>
      </c>
      <c r="N158" s="3"/>
      <c r="O158" s="263">
        <f t="shared" si="99"/>
        <v>5236</v>
      </c>
      <c r="P158" s="263">
        <f t="shared" si="100"/>
        <v>4750.6499999999996</v>
      </c>
      <c r="Q158" s="263">
        <f t="shared" si="101"/>
        <v>3457.7999999999997</v>
      </c>
      <c r="R158" s="263">
        <f t="shared" si="102"/>
        <v>2466.6999999999998</v>
      </c>
      <c r="S158" s="263">
        <f t="shared" si="103"/>
        <v>1934.6</v>
      </c>
    </row>
    <row r="159" spans="1:19" ht="14" hidden="1" x14ac:dyDescent="0.15">
      <c r="A159" s="4">
        <v>22</v>
      </c>
      <c r="B159" s="7"/>
      <c r="C159" s="212">
        <f t="shared" si="94"/>
        <v>5236</v>
      </c>
      <c r="D159" s="212">
        <f t="shared" si="95"/>
        <v>4750.6499999999996</v>
      </c>
      <c r="E159" s="212">
        <f t="shared" si="96"/>
        <v>3457.7999999999997</v>
      </c>
      <c r="F159" s="212">
        <f t="shared" si="97"/>
        <v>2466.6999999999998</v>
      </c>
      <c r="G159" s="212">
        <f t="shared" si="98"/>
        <v>1934.6</v>
      </c>
      <c r="I159" s="276">
        <f>IF('INGRESO DE DATOS'!$D$21="Guayas/Santa Elena",'Tablas Guayaquil'!C159,'Tablas Resto de Ecuador'!C159)</f>
        <v>6160</v>
      </c>
      <c r="J159" s="276">
        <f>IF('INGRESO DE DATOS'!$D$21="Guayas/Santa Elena",'Tablas Guayaquil'!D159,'Tablas Resto de Ecuador'!D159)</f>
        <v>5589</v>
      </c>
      <c r="K159" s="276">
        <f>IF('INGRESO DE DATOS'!$D$21="Guayas/Santa Elena",'Tablas Guayaquil'!E159,'Tablas Resto de Ecuador'!E159)</f>
        <v>4068</v>
      </c>
      <c r="L159" s="276">
        <f>IF('INGRESO DE DATOS'!$D$21="Guayas/Santa Elena",'Tablas Guayaquil'!F159,'Tablas Resto de Ecuador'!F159)</f>
        <v>2902</v>
      </c>
      <c r="M159" s="276">
        <f>IF('INGRESO DE DATOS'!$D$21="Guayas/Santa Elena",'Tablas Guayaquil'!G159,'Tablas Resto de Ecuador'!G159)</f>
        <v>2276</v>
      </c>
      <c r="N159" s="3"/>
      <c r="O159" s="263">
        <f t="shared" si="99"/>
        <v>5236</v>
      </c>
      <c r="P159" s="263">
        <f t="shared" si="100"/>
        <v>4750.6499999999996</v>
      </c>
      <c r="Q159" s="263">
        <f t="shared" si="101"/>
        <v>3457.7999999999997</v>
      </c>
      <c r="R159" s="263">
        <f t="shared" si="102"/>
        <v>2466.6999999999998</v>
      </c>
      <c r="S159" s="263">
        <f t="shared" si="103"/>
        <v>1934.6</v>
      </c>
    </row>
    <row r="160" spans="1:19" ht="14" hidden="1" x14ac:dyDescent="0.15">
      <c r="A160" s="4">
        <v>23</v>
      </c>
      <c r="B160" s="7"/>
      <c r="C160" s="212">
        <f t="shared" si="94"/>
        <v>5236</v>
      </c>
      <c r="D160" s="212">
        <f t="shared" si="95"/>
        <v>4750.6499999999996</v>
      </c>
      <c r="E160" s="212">
        <f t="shared" si="96"/>
        <v>3457.7999999999997</v>
      </c>
      <c r="F160" s="212">
        <f t="shared" si="97"/>
        <v>2466.6999999999998</v>
      </c>
      <c r="G160" s="212">
        <f t="shared" si="98"/>
        <v>1934.6</v>
      </c>
      <c r="I160" s="276">
        <f>IF('INGRESO DE DATOS'!$D$21="Guayas/Santa Elena",'Tablas Guayaquil'!C160,'Tablas Resto de Ecuador'!C160)</f>
        <v>6160</v>
      </c>
      <c r="J160" s="276">
        <f>IF('INGRESO DE DATOS'!$D$21="Guayas/Santa Elena",'Tablas Guayaquil'!D160,'Tablas Resto de Ecuador'!D160)</f>
        <v>5589</v>
      </c>
      <c r="K160" s="276">
        <f>IF('INGRESO DE DATOS'!$D$21="Guayas/Santa Elena",'Tablas Guayaquil'!E160,'Tablas Resto de Ecuador'!E160)</f>
        <v>4068</v>
      </c>
      <c r="L160" s="276">
        <f>IF('INGRESO DE DATOS'!$D$21="Guayas/Santa Elena",'Tablas Guayaquil'!F160,'Tablas Resto de Ecuador'!F160)</f>
        <v>2902</v>
      </c>
      <c r="M160" s="276">
        <f>IF('INGRESO DE DATOS'!$D$21="Guayas/Santa Elena",'Tablas Guayaquil'!G160,'Tablas Resto de Ecuador'!G160)</f>
        <v>2276</v>
      </c>
      <c r="N160" s="3"/>
      <c r="O160" s="263">
        <f t="shared" si="99"/>
        <v>5236</v>
      </c>
      <c r="P160" s="263">
        <f t="shared" si="100"/>
        <v>4750.6499999999996</v>
      </c>
      <c r="Q160" s="263">
        <f t="shared" si="101"/>
        <v>3457.7999999999997</v>
      </c>
      <c r="R160" s="263">
        <f t="shared" si="102"/>
        <v>2466.6999999999998</v>
      </c>
      <c r="S160" s="263">
        <f t="shared" si="103"/>
        <v>1934.6</v>
      </c>
    </row>
    <row r="161" spans="1:19" ht="14" hidden="1" x14ac:dyDescent="0.15">
      <c r="A161" s="4">
        <v>24</v>
      </c>
      <c r="B161" s="7"/>
      <c r="C161" s="212">
        <f t="shared" si="94"/>
        <v>5236</v>
      </c>
      <c r="D161" s="212">
        <f t="shared" si="95"/>
        <v>4750.6499999999996</v>
      </c>
      <c r="E161" s="212">
        <f t="shared" si="96"/>
        <v>3457.7999999999997</v>
      </c>
      <c r="F161" s="212">
        <f t="shared" si="97"/>
        <v>2466.6999999999998</v>
      </c>
      <c r="G161" s="212">
        <f t="shared" si="98"/>
        <v>1934.6</v>
      </c>
      <c r="I161" s="276">
        <f>IF('INGRESO DE DATOS'!$D$21="Guayas/Santa Elena",'Tablas Guayaquil'!C161,'Tablas Resto de Ecuador'!C161)</f>
        <v>6160</v>
      </c>
      <c r="J161" s="276">
        <f>IF('INGRESO DE DATOS'!$D$21="Guayas/Santa Elena",'Tablas Guayaquil'!D161,'Tablas Resto de Ecuador'!D161)</f>
        <v>5589</v>
      </c>
      <c r="K161" s="276">
        <f>IF('INGRESO DE DATOS'!$D$21="Guayas/Santa Elena",'Tablas Guayaquil'!E161,'Tablas Resto de Ecuador'!E161)</f>
        <v>4068</v>
      </c>
      <c r="L161" s="276">
        <f>IF('INGRESO DE DATOS'!$D$21="Guayas/Santa Elena",'Tablas Guayaquil'!F161,'Tablas Resto de Ecuador'!F161)</f>
        <v>2902</v>
      </c>
      <c r="M161" s="276">
        <f>IF('INGRESO DE DATOS'!$D$21="Guayas/Santa Elena",'Tablas Guayaquil'!G161,'Tablas Resto de Ecuador'!G161)</f>
        <v>2276</v>
      </c>
      <c r="N161" s="3"/>
      <c r="O161" s="263">
        <f t="shared" si="99"/>
        <v>5236</v>
      </c>
      <c r="P161" s="263">
        <f t="shared" si="100"/>
        <v>4750.6499999999996</v>
      </c>
      <c r="Q161" s="263">
        <f t="shared" si="101"/>
        <v>3457.7999999999997</v>
      </c>
      <c r="R161" s="263">
        <f t="shared" si="102"/>
        <v>2466.6999999999998</v>
      </c>
      <c r="S161" s="263">
        <f t="shared" si="103"/>
        <v>1934.6</v>
      </c>
    </row>
    <row r="162" spans="1:19" ht="14" hidden="1" x14ac:dyDescent="0.15">
      <c r="A162" s="4">
        <v>25</v>
      </c>
      <c r="B162" s="7"/>
      <c r="C162" s="212">
        <f t="shared" si="94"/>
        <v>5594.7</v>
      </c>
      <c r="D162" s="212">
        <f t="shared" si="95"/>
        <v>5076.2</v>
      </c>
      <c r="E162" s="212">
        <f t="shared" si="96"/>
        <v>3655.85</v>
      </c>
      <c r="F162" s="212">
        <f t="shared" si="97"/>
        <v>2606.9499999999998</v>
      </c>
      <c r="G162" s="212">
        <f t="shared" si="98"/>
        <v>2045.1</v>
      </c>
      <c r="I162" s="276">
        <f>IF('INGRESO DE DATOS'!$D$21="Guayas/Santa Elena",'Tablas Guayaquil'!C162,'Tablas Resto de Ecuador'!C162)</f>
        <v>6582</v>
      </c>
      <c r="J162" s="276">
        <f>IF('INGRESO DE DATOS'!$D$21="Guayas/Santa Elena",'Tablas Guayaquil'!D162,'Tablas Resto de Ecuador'!D162)</f>
        <v>5972</v>
      </c>
      <c r="K162" s="276">
        <f>IF('INGRESO DE DATOS'!$D$21="Guayas/Santa Elena",'Tablas Guayaquil'!E162,'Tablas Resto de Ecuador'!E162)</f>
        <v>4301</v>
      </c>
      <c r="L162" s="276">
        <f>IF('INGRESO DE DATOS'!$D$21="Guayas/Santa Elena",'Tablas Guayaquil'!F162,'Tablas Resto de Ecuador'!F162)</f>
        <v>3067</v>
      </c>
      <c r="M162" s="276">
        <f>IF('INGRESO DE DATOS'!$D$21="Guayas/Santa Elena",'Tablas Guayaquil'!G162,'Tablas Resto de Ecuador'!G162)</f>
        <v>2406</v>
      </c>
      <c r="N162" s="3"/>
      <c r="O162" s="263">
        <f t="shared" si="99"/>
        <v>5594.7</v>
      </c>
      <c r="P162" s="263">
        <f t="shared" si="100"/>
        <v>5076.2</v>
      </c>
      <c r="Q162" s="263">
        <f t="shared" si="101"/>
        <v>3655.85</v>
      </c>
      <c r="R162" s="263">
        <f t="shared" si="102"/>
        <v>2606.9499999999998</v>
      </c>
      <c r="S162" s="263">
        <f t="shared" si="103"/>
        <v>2045.1</v>
      </c>
    </row>
    <row r="163" spans="1:19" ht="14" hidden="1" x14ac:dyDescent="0.15">
      <c r="A163" s="4">
        <v>26</v>
      </c>
      <c r="B163" s="7"/>
      <c r="C163" s="212">
        <f t="shared" si="94"/>
        <v>5594.7</v>
      </c>
      <c r="D163" s="212">
        <f t="shared" si="95"/>
        <v>5076.2</v>
      </c>
      <c r="E163" s="212">
        <f t="shared" si="96"/>
        <v>3655.85</v>
      </c>
      <c r="F163" s="212">
        <f t="shared" si="97"/>
        <v>2606.9499999999998</v>
      </c>
      <c r="G163" s="212">
        <f t="shared" si="98"/>
        <v>2045.1</v>
      </c>
      <c r="I163" s="276">
        <f>IF('INGRESO DE DATOS'!$D$21="Guayas/Santa Elena",'Tablas Guayaquil'!C163,'Tablas Resto de Ecuador'!C163)</f>
        <v>6582</v>
      </c>
      <c r="J163" s="276">
        <f>IF('INGRESO DE DATOS'!$D$21="Guayas/Santa Elena",'Tablas Guayaquil'!D163,'Tablas Resto de Ecuador'!D163)</f>
        <v>5972</v>
      </c>
      <c r="K163" s="276">
        <f>IF('INGRESO DE DATOS'!$D$21="Guayas/Santa Elena",'Tablas Guayaquil'!E163,'Tablas Resto de Ecuador'!E163)</f>
        <v>4301</v>
      </c>
      <c r="L163" s="276">
        <f>IF('INGRESO DE DATOS'!$D$21="Guayas/Santa Elena",'Tablas Guayaquil'!F163,'Tablas Resto de Ecuador'!F163)</f>
        <v>3067</v>
      </c>
      <c r="M163" s="276">
        <f>IF('INGRESO DE DATOS'!$D$21="Guayas/Santa Elena",'Tablas Guayaquil'!G163,'Tablas Resto de Ecuador'!G163)</f>
        <v>2406</v>
      </c>
      <c r="N163" s="3"/>
      <c r="O163" s="263">
        <f t="shared" si="99"/>
        <v>5594.7</v>
      </c>
      <c r="P163" s="263">
        <f t="shared" si="100"/>
        <v>5076.2</v>
      </c>
      <c r="Q163" s="263">
        <f t="shared" si="101"/>
        <v>3655.85</v>
      </c>
      <c r="R163" s="263">
        <f t="shared" si="102"/>
        <v>2606.9499999999998</v>
      </c>
      <c r="S163" s="263">
        <f t="shared" si="103"/>
        <v>2045.1</v>
      </c>
    </row>
    <row r="164" spans="1:19" ht="14" hidden="1" x14ac:dyDescent="0.15">
      <c r="A164" s="4">
        <v>27</v>
      </c>
      <c r="B164" s="7"/>
      <c r="C164" s="212">
        <f t="shared" si="94"/>
        <v>5594.7</v>
      </c>
      <c r="D164" s="212">
        <f t="shared" si="95"/>
        <v>5076.2</v>
      </c>
      <c r="E164" s="212">
        <f t="shared" si="96"/>
        <v>3655.85</v>
      </c>
      <c r="F164" s="212">
        <f t="shared" si="97"/>
        <v>2606.9499999999998</v>
      </c>
      <c r="G164" s="212">
        <f t="shared" si="98"/>
        <v>2045.1</v>
      </c>
      <c r="I164" s="276">
        <f>IF('INGRESO DE DATOS'!$D$21="Guayas/Santa Elena",'Tablas Guayaquil'!C164,'Tablas Resto de Ecuador'!C164)</f>
        <v>6582</v>
      </c>
      <c r="J164" s="276">
        <f>IF('INGRESO DE DATOS'!$D$21="Guayas/Santa Elena",'Tablas Guayaquil'!D164,'Tablas Resto de Ecuador'!D164)</f>
        <v>5972</v>
      </c>
      <c r="K164" s="276">
        <f>IF('INGRESO DE DATOS'!$D$21="Guayas/Santa Elena",'Tablas Guayaquil'!E164,'Tablas Resto de Ecuador'!E164)</f>
        <v>4301</v>
      </c>
      <c r="L164" s="276">
        <f>IF('INGRESO DE DATOS'!$D$21="Guayas/Santa Elena",'Tablas Guayaquil'!F164,'Tablas Resto de Ecuador'!F164)</f>
        <v>3067</v>
      </c>
      <c r="M164" s="276">
        <f>IF('INGRESO DE DATOS'!$D$21="Guayas/Santa Elena",'Tablas Guayaquil'!G164,'Tablas Resto de Ecuador'!G164)</f>
        <v>2406</v>
      </c>
      <c r="N164" s="3"/>
      <c r="O164" s="263">
        <f t="shared" si="99"/>
        <v>5594.7</v>
      </c>
      <c r="P164" s="263">
        <f t="shared" si="100"/>
        <v>5076.2</v>
      </c>
      <c r="Q164" s="263">
        <f t="shared" si="101"/>
        <v>3655.85</v>
      </c>
      <c r="R164" s="263">
        <f t="shared" si="102"/>
        <v>2606.9499999999998</v>
      </c>
      <c r="S164" s="263">
        <f t="shared" si="103"/>
        <v>2045.1</v>
      </c>
    </row>
    <row r="165" spans="1:19" ht="14" hidden="1" x14ac:dyDescent="0.15">
      <c r="A165" s="4">
        <v>28</v>
      </c>
      <c r="B165" s="7"/>
      <c r="C165" s="212">
        <f t="shared" si="94"/>
        <v>5594.7</v>
      </c>
      <c r="D165" s="212">
        <f t="shared" si="95"/>
        <v>5076.2</v>
      </c>
      <c r="E165" s="212">
        <f t="shared" si="96"/>
        <v>3655.85</v>
      </c>
      <c r="F165" s="212">
        <f t="shared" si="97"/>
        <v>2606.9499999999998</v>
      </c>
      <c r="G165" s="212">
        <f t="shared" si="98"/>
        <v>2045.1</v>
      </c>
      <c r="I165" s="276">
        <f>IF('INGRESO DE DATOS'!$D$21="Guayas/Santa Elena",'Tablas Guayaquil'!C165,'Tablas Resto de Ecuador'!C165)</f>
        <v>6582</v>
      </c>
      <c r="J165" s="276">
        <f>IF('INGRESO DE DATOS'!$D$21="Guayas/Santa Elena",'Tablas Guayaquil'!D165,'Tablas Resto de Ecuador'!D165)</f>
        <v>5972</v>
      </c>
      <c r="K165" s="276">
        <f>IF('INGRESO DE DATOS'!$D$21="Guayas/Santa Elena",'Tablas Guayaquil'!E165,'Tablas Resto de Ecuador'!E165)</f>
        <v>4301</v>
      </c>
      <c r="L165" s="276">
        <f>IF('INGRESO DE DATOS'!$D$21="Guayas/Santa Elena",'Tablas Guayaquil'!F165,'Tablas Resto de Ecuador'!F165)</f>
        <v>3067</v>
      </c>
      <c r="M165" s="276">
        <f>IF('INGRESO DE DATOS'!$D$21="Guayas/Santa Elena",'Tablas Guayaquil'!G165,'Tablas Resto de Ecuador'!G165)</f>
        <v>2406</v>
      </c>
      <c r="N165" s="3"/>
      <c r="O165" s="263">
        <f t="shared" si="99"/>
        <v>5594.7</v>
      </c>
      <c r="P165" s="263">
        <f t="shared" si="100"/>
        <v>5076.2</v>
      </c>
      <c r="Q165" s="263">
        <f t="shared" si="101"/>
        <v>3655.85</v>
      </c>
      <c r="R165" s="263">
        <f t="shared" si="102"/>
        <v>2606.9499999999998</v>
      </c>
      <c r="S165" s="263">
        <f t="shared" si="103"/>
        <v>2045.1</v>
      </c>
    </row>
    <row r="166" spans="1:19" ht="14" hidden="1" x14ac:dyDescent="0.15">
      <c r="A166" s="4">
        <v>29</v>
      </c>
      <c r="B166" s="7"/>
      <c r="C166" s="212">
        <f t="shared" si="94"/>
        <v>5594.7</v>
      </c>
      <c r="D166" s="212">
        <f t="shared" si="95"/>
        <v>5076.2</v>
      </c>
      <c r="E166" s="212">
        <f t="shared" si="96"/>
        <v>3655.85</v>
      </c>
      <c r="F166" s="212">
        <f t="shared" si="97"/>
        <v>2606.9499999999998</v>
      </c>
      <c r="G166" s="212">
        <f t="shared" si="98"/>
        <v>2045.1</v>
      </c>
      <c r="I166" s="276">
        <f>IF('INGRESO DE DATOS'!$D$21="Guayas/Santa Elena",'Tablas Guayaquil'!C166,'Tablas Resto de Ecuador'!C166)</f>
        <v>6582</v>
      </c>
      <c r="J166" s="276">
        <f>IF('INGRESO DE DATOS'!$D$21="Guayas/Santa Elena",'Tablas Guayaquil'!D166,'Tablas Resto de Ecuador'!D166)</f>
        <v>5972</v>
      </c>
      <c r="K166" s="276">
        <f>IF('INGRESO DE DATOS'!$D$21="Guayas/Santa Elena",'Tablas Guayaquil'!E166,'Tablas Resto de Ecuador'!E166)</f>
        <v>4301</v>
      </c>
      <c r="L166" s="276">
        <f>IF('INGRESO DE DATOS'!$D$21="Guayas/Santa Elena",'Tablas Guayaquil'!F166,'Tablas Resto de Ecuador'!F166)</f>
        <v>3067</v>
      </c>
      <c r="M166" s="276">
        <f>IF('INGRESO DE DATOS'!$D$21="Guayas/Santa Elena",'Tablas Guayaquil'!G166,'Tablas Resto de Ecuador'!G166)</f>
        <v>2406</v>
      </c>
      <c r="N166" s="3"/>
      <c r="O166" s="263">
        <f t="shared" si="99"/>
        <v>5594.7</v>
      </c>
      <c r="P166" s="263">
        <f t="shared" si="100"/>
        <v>5076.2</v>
      </c>
      <c r="Q166" s="263">
        <f t="shared" si="101"/>
        <v>3655.85</v>
      </c>
      <c r="R166" s="263">
        <f t="shared" si="102"/>
        <v>2606.9499999999998</v>
      </c>
      <c r="S166" s="263">
        <f t="shared" si="103"/>
        <v>2045.1</v>
      </c>
    </row>
    <row r="167" spans="1:19" ht="14" hidden="1" x14ac:dyDescent="0.15">
      <c r="A167" s="4">
        <v>30</v>
      </c>
      <c r="B167" s="7"/>
      <c r="C167" s="212">
        <f t="shared" si="94"/>
        <v>6222</v>
      </c>
      <c r="D167" s="212">
        <f t="shared" si="95"/>
        <v>5645.7</v>
      </c>
      <c r="E167" s="212">
        <f t="shared" si="96"/>
        <v>4012.85</v>
      </c>
      <c r="F167" s="212">
        <f t="shared" si="97"/>
        <v>2861.1</v>
      </c>
      <c r="G167" s="212">
        <f t="shared" si="98"/>
        <v>2244</v>
      </c>
      <c r="I167" s="276">
        <f>IF('INGRESO DE DATOS'!$D$21="Guayas/Santa Elena",'Tablas Guayaquil'!C167,'Tablas Resto de Ecuador'!C167)</f>
        <v>7320</v>
      </c>
      <c r="J167" s="276">
        <f>IF('INGRESO DE DATOS'!$D$21="Guayas/Santa Elena",'Tablas Guayaquil'!D167,'Tablas Resto de Ecuador'!D167)</f>
        <v>6642</v>
      </c>
      <c r="K167" s="276">
        <f>IF('INGRESO DE DATOS'!$D$21="Guayas/Santa Elena",'Tablas Guayaquil'!E167,'Tablas Resto de Ecuador'!E167)</f>
        <v>4721</v>
      </c>
      <c r="L167" s="276">
        <f>IF('INGRESO DE DATOS'!$D$21="Guayas/Santa Elena",'Tablas Guayaquil'!F167,'Tablas Resto de Ecuador'!F167)</f>
        <v>3366</v>
      </c>
      <c r="M167" s="276">
        <f>IF('INGRESO DE DATOS'!$D$21="Guayas/Santa Elena",'Tablas Guayaquil'!G167,'Tablas Resto de Ecuador'!G167)</f>
        <v>2640</v>
      </c>
      <c r="N167" s="3"/>
      <c r="O167" s="263">
        <f t="shared" si="99"/>
        <v>6222</v>
      </c>
      <c r="P167" s="263">
        <f t="shared" si="100"/>
        <v>5645.7</v>
      </c>
      <c r="Q167" s="263">
        <f t="shared" si="101"/>
        <v>4012.85</v>
      </c>
      <c r="R167" s="263">
        <f t="shared" si="102"/>
        <v>2861.1</v>
      </c>
      <c r="S167" s="263">
        <f t="shared" si="103"/>
        <v>2244</v>
      </c>
    </row>
    <row r="168" spans="1:19" ht="14" hidden="1" x14ac:dyDescent="0.15">
      <c r="A168" s="4">
        <v>31</v>
      </c>
      <c r="B168" s="7"/>
      <c r="C168" s="212">
        <f t="shared" si="94"/>
        <v>6222</v>
      </c>
      <c r="D168" s="212">
        <f t="shared" si="95"/>
        <v>5645.7</v>
      </c>
      <c r="E168" s="212">
        <f t="shared" si="96"/>
        <v>4012.85</v>
      </c>
      <c r="F168" s="212">
        <f t="shared" si="97"/>
        <v>2861.1</v>
      </c>
      <c r="G168" s="212">
        <f t="shared" si="98"/>
        <v>2244</v>
      </c>
      <c r="I168" s="276">
        <f>IF('INGRESO DE DATOS'!$D$21="Guayas/Santa Elena",'Tablas Guayaquil'!C168,'Tablas Resto de Ecuador'!C168)</f>
        <v>7320</v>
      </c>
      <c r="J168" s="276">
        <f>IF('INGRESO DE DATOS'!$D$21="Guayas/Santa Elena",'Tablas Guayaquil'!D168,'Tablas Resto de Ecuador'!D168)</f>
        <v>6642</v>
      </c>
      <c r="K168" s="276">
        <f>IF('INGRESO DE DATOS'!$D$21="Guayas/Santa Elena",'Tablas Guayaquil'!E168,'Tablas Resto de Ecuador'!E168)</f>
        <v>4721</v>
      </c>
      <c r="L168" s="276">
        <f>IF('INGRESO DE DATOS'!$D$21="Guayas/Santa Elena",'Tablas Guayaquil'!F168,'Tablas Resto de Ecuador'!F168)</f>
        <v>3366</v>
      </c>
      <c r="M168" s="276">
        <f>IF('INGRESO DE DATOS'!$D$21="Guayas/Santa Elena",'Tablas Guayaquil'!G168,'Tablas Resto de Ecuador'!G168)</f>
        <v>2640</v>
      </c>
      <c r="N168" s="3"/>
      <c r="O168" s="263">
        <f t="shared" si="99"/>
        <v>6222</v>
      </c>
      <c r="P168" s="263">
        <f t="shared" si="100"/>
        <v>5645.7</v>
      </c>
      <c r="Q168" s="263">
        <f t="shared" si="101"/>
        <v>4012.85</v>
      </c>
      <c r="R168" s="263">
        <f t="shared" si="102"/>
        <v>2861.1</v>
      </c>
      <c r="S168" s="263">
        <f t="shared" si="103"/>
        <v>2244</v>
      </c>
    </row>
    <row r="169" spans="1:19" ht="14" hidden="1" x14ac:dyDescent="0.15">
      <c r="A169" s="4">
        <v>32</v>
      </c>
      <c r="B169" s="7"/>
      <c r="C169" s="212">
        <f t="shared" si="94"/>
        <v>6222</v>
      </c>
      <c r="D169" s="212">
        <f t="shared" si="95"/>
        <v>5645.7</v>
      </c>
      <c r="E169" s="212">
        <f t="shared" si="96"/>
        <v>4012.85</v>
      </c>
      <c r="F169" s="212">
        <f t="shared" si="97"/>
        <v>2861.1</v>
      </c>
      <c r="G169" s="212">
        <f t="shared" si="98"/>
        <v>2244</v>
      </c>
      <c r="I169" s="276">
        <f>IF('INGRESO DE DATOS'!$D$21="Guayas/Santa Elena",'Tablas Guayaquil'!C169,'Tablas Resto de Ecuador'!C169)</f>
        <v>7320</v>
      </c>
      <c r="J169" s="276">
        <f>IF('INGRESO DE DATOS'!$D$21="Guayas/Santa Elena",'Tablas Guayaquil'!D169,'Tablas Resto de Ecuador'!D169)</f>
        <v>6642</v>
      </c>
      <c r="K169" s="276">
        <f>IF('INGRESO DE DATOS'!$D$21="Guayas/Santa Elena",'Tablas Guayaquil'!E169,'Tablas Resto de Ecuador'!E169)</f>
        <v>4721</v>
      </c>
      <c r="L169" s="276">
        <f>IF('INGRESO DE DATOS'!$D$21="Guayas/Santa Elena",'Tablas Guayaquil'!F169,'Tablas Resto de Ecuador'!F169)</f>
        <v>3366</v>
      </c>
      <c r="M169" s="276">
        <f>IF('INGRESO DE DATOS'!$D$21="Guayas/Santa Elena",'Tablas Guayaquil'!G169,'Tablas Resto de Ecuador'!G169)</f>
        <v>2640</v>
      </c>
      <c r="N169" s="3"/>
      <c r="O169" s="263">
        <f t="shared" si="99"/>
        <v>6222</v>
      </c>
      <c r="P169" s="263">
        <f t="shared" si="100"/>
        <v>5645.7</v>
      </c>
      <c r="Q169" s="263">
        <f t="shared" si="101"/>
        <v>4012.85</v>
      </c>
      <c r="R169" s="263">
        <f t="shared" si="102"/>
        <v>2861.1</v>
      </c>
      <c r="S169" s="263">
        <f t="shared" si="103"/>
        <v>2244</v>
      </c>
    </row>
    <row r="170" spans="1:19" ht="14" hidden="1" x14ac:dyDescent="0.15">
      <c r="A170" s="4">
        <v>33</v>
      </c>
      <c r="B170" s="7"/>
      <c r="C170" s="212">
        <f t="shared" si="94"/>
        <v>6222</v>
      </c>
      <c r="D170" s="212">
        <f t="shared" si="95"/>
        <v>5645.7</v>
      </c>
      <c r="E170" s="212">
        <f t="shared" si="96"/>
        <v>4012.85</v>
      </c>
      <c r="F170" s="212">
        <f t="shared" si="97"/>
        <v>2861.1</v>
      </c>
      <c r="G170" s="212">
        <f t="shared" si="98"/>
        <v>2244</v>
      </c>
      <c r="I170" s="276">
        <f>IF('INGRESO DE DATOS'!$D$21="Guayas/Santa Elena",'Tablas Guayaquil'!C170,'Tablas Resto de Ecuador'!C170)</f>
        <v>7320</v>
      </c>
      <c r="J170" s="276">
        <f>IF('INGRESO DE DATOS'!$D$21="Guayas/Santa Elena",'Tablas Guayaquil'!D170,'Tablas Resto de Ecuador'!D170)</f>
        <v>6642</v>
      </c>
      <c r="K170" s="276">
        <f>IF('INGRESO DE DATOS'!$D$21="Guayas/Santa Elena",'Tablas Guayaquil'!E170,'Tablas Resto de Ecuador'!E170)</f>
        <v>4721</v>
      </c>
      <c r="L170" s="276">
        <f>IF('INGRESO DE DATOS'!$D$21="Guayas/Santa Elena",'Tablas Guayaquil'!F170,'Tablas Resto de Ecuador'!F170)</f>
        <v>3366</v>
      </c>
      <c r="M170" s="276">
        <f>IF('INGRESO DE DATOS'!$D$21="Guayas/Santa Elena",'Tablas Guayaquil'!G170,'Tablas Resto de Ecuador'!G170)</f>
        <v>2640</v>
      </c>
      <c r="N170" s="3"/>
      <c r="O170" s="263">
        <f t="shared" si="99"/>
        <v>6222</v>
      </c>
      <c r="P170" s="263">
        <f t="shared" si="100"/>
        <v>5645.7</v>
      </c>
      <c r="Q170" s="263">
        <f t="shared" si="101"/>
        <v>4012.85</v>
      </c>
      <c r="R170" s="263">
        <f t="shared" si="102"/>
        <v>2861.1</v>
      </c>
      <c r="S170" s="263">
        <f t="shared" si="103"/>
        <v>2244</v>
      </c>
    </row>
    <row r="171" spans="1:19" ht="14" hidden="1" x14ac:dyDescent="0.15">
      <c r="A171" s="4">
        <v>34</v>
      </c>
      <c r="B171" s="7"/>
      <c r="C171" s="212">
        <f t="shared" si="94"/>
        <v>6222</v>
      </c>
      <c r="D171" s="212">
        <f t="shared" si="95"/>
        <v>5645.7</v>
      </c>
      <c r="E171" s="212">
        <f t="shared" si="96"/>
        <v>4012.85</v>
      </c>
      <c r="F171" s="212">
        <f t="shared" si="97"/>
        <v>2861.1</v>
      </c>
      <c r="G171" s="212">
        <f t="shared" si="98"/>
        <v>2244</v>
      </c>
      <c r="I171" s="276">
        <f>IF('INGRESO DE DATOS'!$D$21="Guayas/Santa Elena",'Tablas Guayaquil'!C171,'Tablas Resto de Ecuador'!C171)</f>
        <v>7320</v>
      </c>
      <c r="J171" s="276">
        <f>IF('INGRESO DE DATOS'!$D$21="Guayas/Santa Elena",'Tablas Guayaquil'!D171,'Tablas Resto de Ecuador'!D171)</f>
        <v>6642</v>
      </c>
      <c r="K171" s="276">
        <f>IF('INGRESO DE DATOS'!$D$21="Guayas/Santa Elena",'Tablas Guayaquil'!E171,'Tablas Resto de Ecuador'!E171)</f>
        <v>4721</v>
      </c>
      <c r="L171" s="276">
        <f>IF('INGRESO DE DATOS'!$D$21="Guayas/Santa Elena",'Tablas Guayaquil'!F171,'Tablas Resto de Ecuador'!F171)</f>
        <v>3366</v>
      </c>
      <c r="M171" s="276">
        <f>IF('INGRESO DE DATOS'!$D$21="Guayas/Santa Elena",'Tablas Guayaquil'!G171,'Tablas Resto de Ecuador'!G171)</f>
        <v>2640</v>
      </c>
      <c r="N171" s="3"/>
      <c r="O171" s="263">
        <f t="shared" si="99"/>
        <v>6222</v>
      </c>
      <c r="P171" s="263">
        <f t="shared" si="100"/>
        <v>5645.7</v>
      </c>
      <c r="Q171" s="263">
        <f t="shared" si="101"/>
        <v>4012.85</v>
      </c>
      <c r="R171" s="263">
        <f t="shared" si="102"/>
        <v>2861.1</v>
      </c>
      <c r="S171" s="263">
        <f t="shared" si="103"/>
        <v>2244</v>
      </c>
    </row>
    <row r="172" spans="1:19" ht="14" hidden="1" x14ac:dyDescent="0.15">
      <c r="A172" s="4">
        <v>35</v>
      </c>
      <c r="B172" s="7"/>
      <c r="C172" s="212">
        <f t="shared" si="94"/>
        <v>6944.5</v>
      </c>
      <c r="D172" s="212">
        <f t="shared" si="95"/>
        <v>6303.5999999999995</v>
      </c>
      <c r="E172" s="212">
        <f t="shared" si="96"/>
        <v>4434.45</v>
      </c>
      <c r="F172" s="212">
        <f t="shared" si="97"/>
        <v>3162.85</v>
      </c>
      <c r="G172" s="212">
        <f t="shared" si="98"/>
        <v>2481.15</v>
      </c>
      <c r="I172" s="276">
        <f>IF('INGRESO DE DATOS'!$D$21="Guayas/Santa Elena",'Tablas Guayaquil'!C172,'Tablas Resto de Ecuador'!C172)</f>
        <v>8170</v>
      </c>
      <c r="J172" s="276">
        <f>IF('INGRESO DE DATOS'!$D$21="Guayas/Santa Elena",'Tablas Guayaquil'!D172,'Tablas Resto de Ecuador'!D172)</f>
        <v>7416</v>
      </c>
      <c r="K172" s="276">
        <f>IF('INGRESO DE DATOS'!$D$21="Guayas/Santa Elena",'Tablas Guayaquil'!E172,'Tablas Resto de Ecuador'!E172)</f>
        <v>5217</v>
      </c>
      <c r="L172" s="276">
        <f>IF('INGRESO DE DATOS'!$D$21="Guayas/Santa Elena",'Tablas Guayaquil'!F172,'Tablas Resto de Ecuador'!F172)</f>
        <v>3721</v>
      </c>
      <c r="M172" s="276">
        <f>IF('INGRESO DE DATOS'!$D$21="Guayas/Santa Elena",'Tablas Guayaquil'!G172,'Tablas Resto de Ecuador'!G172)</f>
        <v>2919</v>
      </c>
      <c r="N172" s="3"/>
      <c r="O172" s="263">
        <f t="shared" si="99"/>
        <v>6944.5</v>
      </c>
      <c r="P172" s="263">
        <f t="shared" si="100"/>
        <v>6303.5999999999995</v>
      </c>
      <c r="Q172" s="263">
        <f t="shared" si="101"/>
        <v>4434.45</v>
      </c>
      <c r="R172" s="263">
        <f t="shared" si="102"/>
        <v>3162.85</v>
      </c>
      <c r="S172" s="263">
        <f t="shared" si="103"/>
        <v>2481.15</v>
      </c>
    </row>
    <row r="173" spans="1:19" ht="14" hidden="1" x14ac:dyDescent="0.15">
      <c r="A173" s="4">
        <v>36</v>
      </c>
      <c r="B173" s="7"/>
      <c r="C173" s="212">
        <f t="shared" si="94"/>
        <v>6944.5</v>
      </c>
      <c r="D173" s="212">
        <f t="shared" si="95"/>
        <v>6303.5999999999995</v>
      </c>
      <c r="E173" s="212">
        <f t="shared" si="96"/>
        <v>4434.45</v>
      </c>
      <c r="F173" s="212">
        <f t="shared" si="97"/>
        <v>3162.85</v>
      </c>
      <c r="G173" s="212">
        <f t="shared" si="98"/>
        <v>2481.15</v>
      </c>
      <c r="I173" s="276">
        <f>IF('INGRESO DE DATOS'!$D$21="Guayas/Santa Elena",'Tablas Guayaquil'!C173,'Tablas Resto de Ecuador'!C173)</f>
        <v>8170</v>
      </c>
      <c r="J173" s="276">
        <f>IF('INGRESO DE DATOS'!$D$21="Guayas/Santa Elena",'Tablas Guayaquil'!D173,'Tablas Resto de Ecuador'!D173)</f>
        <v>7416</v>
      </c>
      <c r="K173" s="276">
        <f>IF('INGRESO DE DATOS'!$D$21="Guayas/Santa Elena",'Tablas Guayaquil'!E173,'Tablas Resto de Ecuador'!E173)</f>
        <v>5217</v>
      </c>
      <c r="L173" s="276">
        <f>IF('INGRESO DE DATOS'!$D$21="Guayas/Santa Elena",'Tablas Guayaquil'!F173,'Tablas Resto de Ecuador'!F173)</f>
        <v>3721</v>
      </c>
      <c r="M173" s="276">
        <f>IF('INGRESO DE DATOS'!$D$21="Guayas/Santa Elena",'Tablas Guayaquil'!G173,'Tablas Resto de Ecuador'!G173)</f>
        <v>2919</v>
      </c>
      <c r="N173" s="3"/>
      <c r="O173" s="263">
        <f t="shared" si="99"/>
        <v>6944.5</v>
      </c>
      <c r="P173" s="263">
        <f t="shared" si="100"/>
        <v>6303.5999999999995</v>
      </c>
      <c r="Q173" s="263">
        <f t="shared" si="101"/>
        <v>4434.45</v>
      </c>
      <c r="R173" s="263">
        <f t="shared" si="102"/>
        <v>3162.85</v>
      </c>
      <c r="S173" s="263">
        <f t="shared" si="103"/>
        <v>2481.15</v>
      </c>
    </row>
    <row r="174" spans="1:19" ht="14" hidden="1" x14ac:dyDescent="0.15">
      <c r="A174" s="4">
        <v>37</v>
      </c>
      <c r="B174" s="7"/>
      <c r="C174" s="212">
        <f t="shared" si="94"/>
        <v>6944.5</v>
      </c>
      <c r="D174" s="212">
        <f t="shared" si="95"/>
        <v>6303.5999999999995</v>
      </c>
      <c r="E174" s="212">
        <f t="shared" si="96"/>
        <v>4434.45</v>
      </c>
      <c r="F174" s="212">
        <f t="shared" si="97"/>
        <v>3162.85</v>
      </c>
      <c r="G174" s="212">
        <f t="shared" si="98"/>
        <v>2481.15</v>
      </c>
      <c r="I174" s="276">
        <f>IF('INGRESO DE DATOS'!$D$21="Guayas/Santa Elena",'Tablas Guayaquil'!C174,'Tablas Resto de Ecuador'!C174)</f>
        <v>8170</v>
      </c>
      <c r="J174" s="276">
        <f>IF('INGRESO DE DATOS'!$D$21="Guayas/Santa Elena",'Tablas Guayaquil'!D174,'Tablas Resto de Ecuador'!D174)</f>
        <v>7416</v>
      </c>
      <c r="K174" s="276">
        <f>IF('INGRESO DE DATOS'!$D$21="Guayas/Santa Elena",'Tablas Guayaquil'!E174,'Tablas Resto de Ecuador'!E174)</f>
        <v>5217</v>
      </c>
      <c r="L174" s="276">
        <f>IF('INGRESO DE DATOS'!$D$21="Guayas/Santa Elena",'Tablas Guayaquil'!F174,'Tablas Resto de Ecuador'!F174)</f>
        <v>3721</v>
      </c>
      <c r="M174" s="276">
        <f>IF('INGRESO DE DATOS'!$D$21="Guayas/Santa Elena",'Tablas Guayaquil'!G174,'Tablas Resto de Ecuador'!G174)</f>
        <v>2919</v>
      </c>
      <c r="N174" s="3"/>
      <c r="O174" s="263">
        <f t="shared" si="99"/>
        <v>6944.5</v>
      </c>
      <c r="P174" s="263">
        <f t="shared" si="100"/>
        <v>6303.5999999999995</v>
      </c>
      <c r="Q174" s="263">
        <f t="shared" si="101"/>
        <v>4434.45</v>
      </c>
      <c r="R174" s="263">
        <f t="shared" si="102"/>
        <v>3162.85</v>
      </c>
      <c r="S174" s="263">
        <f t="shared" si="103"/>
        <v>2481.15</v>
      </c>
    </row>
    <row r="175" spans="1:19" ht="14" hidden="1" x14ac:dyDescent="0.15">
      <c r="A175" s="4">
        <v>38</v>
      </c>
      <c r="B175" s="7"/>
      <c r="C175" s="212">
        <f t="shared" si="94"/>
        <v>6944.5</v>
      </c>
      <c r="D175" s="212">
        <f t="shared" si="95"/>
        <v>6303.5999999999995</v>
      </c>
      <c r="E175" s="212">
        <f t="shared" si="96"/>
        <v>4434.45</v>
      </c>
      <c r="F175" s="212">
        <f t="shared" si="97"/>
        <v>3162.85</v>
      </c>
      <c r="G175" s="212">
        <f t="shared" si="98"/>
        <v>2481.15</v>
      </c>
      <c r="I175" s="276">
        <f>IF('INGRESO DE DATOS'!$D$21="Guayas/Santa Elena",'Tablas Guayaquil'!C175,'Tablas Resto de Ecuador'!C175)</f>
        <v>8170</v>
      </c>
      <c r="J175" s="276">
        <f>IF('INGRESO DE DATOS'!$D$21="Guayas/Santa Elena",'Tablas Guayaquil'!D175,'Tablas Resto de Ecuador'!D175)</f>
        <v>7416</v>
      </c>
      <c r="K175" s="276">
        <f>IF('INGRESO DE DATOS'!$D$21="Guayas/Santa Elena",'Tablas Guayaquil'!E175,'Tablas Resto de Ecuador'!E175)</f>
        <v>5217</v>
      </c>
      <c r="L175" s="276">
        <f>IF('INGRESO DE DATOS'!$D$21="Guayas/Santa Elena",'Tablas Guayaquil'!F175,'Tablas Resto de Ecuador'!F175)</f>
        <v>3721</v>
      </c>
      <c r="M175" s="276">
        <f>IF('INGRESO DE DATOS'!$D$21="Guayas/Santa Elena",'Tablas Guayaquil'!G175,'Tablas Resto de Ecuador'!G175)</f>
        <v>2919</v>
      </c>
      <c r="N175" s="3"/>
      <c r="O175" s="263">
        <f t="shared" si="99"/>
        <v>6944.5</v>
      </c>
      <c r="P175" s="263">
        <f t="shared" si="100"/>
        <v>6303.5999999999995</v>
      </c>
      <c r="Q175" s="263">
        <f t="shared" si="101"/>
        <v>4434.45</v>
      </c>
      <c r="R175" s="263">
        <f t="shared" si="102"/>
        <v>3162.85</v>
      </c>
      <c r="S175" s="263">
        <f t="shared" si="103"/>
        <v>2481.15</v>
      </c>
    </row>
    <row r="176" spans="1:19" ht="14" hidden="1" x14ac:dyDescent="0.15">
      <c r="A176" s="4">
        <v>39</v>
      </c>
      <c r="B176" s="7"/>
      <c r="C176" s="212">
        <f t="shared" si="94"/>
        <v>6944.5</v>
      </c>
      <c r="D176" s="212">
        <f t="shared" si="95"/>
        <v>6303.5999999999995</v>
      </c>
      <c r="E176" s="212">
        <f t="shared" si="96"/>
        <v>4434.45</v>
      </c>
      <c r="F176" s="212">
        <f t="shared" si="97"/>
        <v>3162.85</v>
      </c>
      <c r="G176" s="212">
        <f t="shared" si="98"/>
        <v>2481.15</v>
      </c>
      <c r="I176" s="276">
        <f>IF('INGRESO DE DATOS'!$D$21="Guayas/Santa Elena",'Tablas Guayaquil'!C176,'Tablas Resto de Ecuador'!C176)</f>
        <v>8170</v>
      </c>
      <c r="J176" s="276">
        <f>IF('INGRESO DE DATOS'!$D$21="Guayas/Santa Elena",'Tablas Guayaquil'!D176,'Tablas Resto de Ecuador'!D176)</f>
        <v>7416</v>
      </c>
      <c r="K176" s="276">
        <f>IF('INGRESO DE DATOS'!$D$21="Guayas/Santa Elena",'Tablas Guayaquil'!E176,'Tablas Resto de Ecuador'!E176)</f>
        <v>5217</v>
      </c>
      <c r="L176" s="276">
        <f>IF('INGRESO DE DATOS'!$D$21="Guayas/Santa Elena",'Tablas Guayaquil'!F176,'Tablas Resto de Ecuador'!F176)</f>
        <v>3721</v>
      </c>
      <c r="M176" s="276">
        <f>IF('INGRESO DE DATOS'!$D$21="Guayas/Santa Elena",'Tablas Guayaquil'!G176,'Tablas Resto de Ecuador'!G176)</f>
        <v>2919</v>
      </c>
      <c r="N176" s="3"/>
      <c r="O176" s="263">
        <f t="shared" si="99"/>
        <v>6944.5</v>
      </c>
      <c r="P176" s="263">
        <f t="shared" si="100"/>
        <v>6303.5999999999995</v>
      </c>
      <c r="Q176" s="263">
        <f t="shared" si="101"/>
        <v>4434.45</v>
      </c>
      <c r="R176" s="263">
        <f t="shared" si="102"/>
        <v>3162.85</v>
      </c>
      <c r="S176" s="263">
        <f t="shared" si="103"/>
        <v>2481.15</v>
      </c>
    </row>
    <row r="177" spans="1:19" ht="14" hidden="1" x14ac:dyDescent="0.15">
      <c r="A177" s="4">
        <v>40</v>
      </c>
      <c r="B177" s="7"/>
      <c r="C177" s="212">
        <f t="shared" si="94"/>
        <v>7780.05</v>
      </c>
      <c r="D177" s="212">
        <f t="shared" si="95"/>
        <v>7059.25</v>
      </c>
      <c r="E177" s="212">
        <f t="shared" si="96"/>
        <v>4930.8499999999995</v>
      </c>
      <c r="F177" s="212">
        <f t="shared" si="97"/>
        <v>3514.75</v>
      </c>
      <c r="G177" s="212">
        <f t="shared" si="98"/>
        <v>2757.4</v>
      </c>
      <c r="I177" s="276">
        <f>IF('INGRESO DE DATOS'!$D$21="Guayas/Santa Elena",'Tablas Guayaquil'!C177,'Tablas Resto de Ecuador'!C177)</f>
        <v>9153</v>
      </c>
      <c r="J177" s="276">
        <f>IF('INGRESO DE DATOS'!$D$21="Guayas/Santa Elena",'Tablas Guayaquil'!D177,'Tablas Resto de Ecuador'!D177)</f>
        <v>8305</v>
      </c>
      <c r="K177" s="276">
        <f>IF('INGRESO DE DATOS'!$D$21="Guayas/Santa Elena",'Tablas Guayaquil'!E177,'Tablas Resto de Ecuador'!E177)</f>
        <v>5801</v>
      </c>
      <c r="L177" s="276">
        <f>IF('INGRESO DE DATOS'!$D$21="Guayas/Santa Elena",'Tablas Guayaquil'!F177,'Tablas Resto de Ecuador'!F177)</f>
        <v>4135</v>
      </c>
      <c r="M177" s="276">
        <f>IF('INGRESO DE DATOS'!$D$21="Guayas/Santa Elena",'Tablas Guayaquil'!G177,'Tablas Resto de Ecuador'!G177)</f>
        <v>3244</v>
      </c>
      <c r="N177" s="3"/>
      <c r="O177" s="263">
        <f t="shared" si="99"/>
        <v>7780.05</v>
      </c>
      <c r="P177" s="263">
        <f t="shared" si="100"/>
        <v>7059.25</v>
      </c>
      <c r="Q177" s="263">
        <f t="shared" si="101"/>
        <v>4930.8499999999995</v>
      </c>
      <c r="R177" s="263">
        <f t="shared" si="102"/>
        <v>3514.75</v>
      </c>
      <c r="S177" s="263">
        <f t="shared" si="103"/>
        <v>2757.4</v>
      </c>
    </row>
    <row r="178" spans="1:19" ht="14" hidden="1" x14ac:dyDescent="0.15">
      <c r="A178" s="4">
        <v>41</v>
      </c>
      <c r="B178" s="7"/>
      <c r="C178" s="212">
        <f t="shared" si="94"/>
        <v>7780.05</v>
      </c>
      <c r="D178" s="212">
        <f t="shared" si="95"/>
        <v>7059.25</v>
      </c>
      <c r="E178" s="212">
        <f t="shared" si="96"/>
        <v>4930.8499999999995</v>
      </c>
      <c r="F178" s="212">
        <f t="shared" si="97"/>
        <v>3514.75</v>
      </c>
      <c r="G178" s="212">
        <f t="shared" si="98"/>
        <v>2757.4</v>
      </c>
      <c r="I178" s="276">
        <f>IF('INGRESO DE DATOS'!$D$21="Guayas/Santa Elena",'Tablas Guayaquil'!C178,'Tablas Resto de Ecuador'!C178)</f>
        <v>9153</v>
      </c>
      <c r="J178" s="276">
        <f>IF('INGRESO DE DATOS'!$D$21="Guayas/Santa Elena",'Tablas Guayaquil'!D178,'Tablas Resto de Ecuador'!D178)</f>
        <v>8305</v>
      </c>
      <c r="K178" s="276">
        <f>IF('INGRESO DE DATOS'!$D$21="Guayas/Santa Elena",'Tablas Guayaquil'!E178,'Tablas Resto de Ecuador'!E178)</f>
        <v>5801</v>
      </c>
      <c r="L178" s="276">
        <f>IF('INGRESO DE DATOS'!$D$21="Guayas/Santa Elena",'Tablas Guayaquil'!F178,'Tablas Resto de Ecuador'!F178)</f>
        <v>4135</v>
      </c>
      <c r="M178" s="276">
        <f>IF('INGRESO DE DATOS'!$D$21="Guayas/Santa Elena",'Tablas Guayaquil'!G178,'Tablas Resto de Ecuador'!G178)</f>
        <v>3244</v>
      </c>
      <c r="N178" s="3"/>
      <c r="O178" s="263">
        <f t="shared" si="99"/>
        <v>7780.05</v>
      </c>
      <c r="P178" s="263">
        <f t="shared" si="100"/>
        <v>7059.25</v>
      </c>
      <c r="Q178" s="263">
        <f t="shared" si="101"/>
        <v>4930.8499999999995</v>
      </c>
      <c r="R178" s="263">
        <f t="shared" si="102"/>
        <v>3514.75</v>
      </c>
      <c r="S178" s="263">
        <f t="shared" si="103"/>
        <v>2757.4</v>
      </c>
    </row>
    <row r="179" spans="1:19" ht="14" hidden="1" x14ac:dyDescent="0.15">
      <c r="A179" s="4">
        <v>42</v>
      </c>
      <c r="B179" s="7"/>
      <c r="C179" s="212">
        <f t="shared" si="94"/>
        <v>7780.05</v>
      </c>
      <c r="D179" s="212">
        <f t="shared" si="95"/>
        <v>7059.25</v>
      </c>
      <c r="E179" s="212">
        <f t="shared" si="96"/>
        <v>4930.8499999999995</v>
      </c>
      <c r="F179" s="212">
        <f t="shared" si="97"/>
        <v>3514.75</v>
      </c>
      <c r="G179" s="212">
        <f t="shared" si="98"/>
        <v>2757.4</v>
      </c>
      <c r="I179" s="276">
        <f>IF('INGRESO DE DATOS'!$D$21="Guayas/Santa Elena",'Tablas Guayaquil'!C179,'Tablas Resto de Ecuador'!C179)</f>
        <v>9153</v>
      </c>
      <c r="J179" s="276">
        <f>IF('INGRESO DE DATOS'!$D$21="Guayas/Santa Elena",'Tablas Guayaquil'!D179,'Tablas Resto de Ecuador'!D179)</f>
        <v>8305</v>
      </c>
      <c r="K179" s="276">
        <f>IF('INGRESO DE DATOS'!$D$21="Guayas/Santa Elena",'Tablas Guayaquil'!E179,'Tablas Resto de Ecuador'!E179)</f>
        <v>5801</v>
      </c>
      <c r="L179" s="276">
        <f>IF('INGRESO DE DATOS'!$D$21="Guayas/Santa Elena",'Tablas Guayaquil'!F179,'Tablas Resto de Ecuador'!F179)</f>
        <v>4135</v>
      </c>
      <c r="M179" s="276">
        <f>IF('INGRESO DE DATOS'!$D$21="Guayas/Santa Elena",'Tablas Guayaquil'!G179,'Tablas Resto de Ecuador'!G179)</f>
        <v>3244</v>
      </c>
      <c r="N179" s="3"/>
      <c r="O179" s="263">
        <f t="shared" si="99"/>
        <v>7780.05</v>
      </c>
      <c r="P179" s="263">
        <f t="shared" si="100"/>
        <v>7059.25</v>
      </c>
      <c r="Q179" s="263">
        <f t="shared" si="101"/>
        <v>4930.8499999999995</v>
      </c>
      <c r="R179" s="263">
        <f t="shared" si="102"/>
        <v>3514.75</v>
      </c>
      <c r="S179" s="263">
        <f t="shared" si="103"/>
        <v>2757.4</v>
      </c>
    </row>
    <row r="180" spans="1:19" ht="14" hidden="1" x14ac:dyDescent="0.15">
      <c r="A180" s="4">
        <v>43</v>
      </c>
      <c r="B180" s="7"/>
      <c r="C180" s="212">
        <f t="shared" si="94"/>
        <v>7780.05</v>
      </c>
      <c r="D180" s="212">
        <f t="shared" si="95"/>
        <v>7059.25</v>
      </c>
      <c r="E180" s="212">
        <f t="shared" si="96"/>
        <v>4930.8499999999995</v>
      </c>
      <c r="F180" s="212">
        <f t="shared" si="97"/>
        <v>3514.75</v>
      </c>
      <c r="G180" s="212">
        <f t="shared" si="98"/>
        <v>2757.4</v>
      </c>
      <c r="I180" s="276">
        <f>IF('INGRESO DE DATOS'!$D$21="Guayas/Santa Elena",'Tablas Guayaquil'!C180,'Tablas Resto de Ecuador'!C180)</f>
        <v>9153</v>
      </c>
      <c r="J180" s="276">
        <f>IF('INGRESO DE DATOS'!$D$21="Guayas/Santa Elena",'Tablas Guayaquil'!D180,'Tablas Resto de Ecuador'!D180)</f>
        <v>8305</v>
      </c>
      <c r="K180" s="276">
        <f>IF('INGRESO DE DATOS'!$D$21="Guayas/Santa Elena",'Tablas Guayaquil'!E180,'Tablas Resto de Ecuador'!E180)</f>
        <v>5801</v>
      </c>
      <c r="L180" s="276">
        <f>IF('INGRESO DE DATOS'!$D$21="Guayas/Santa Elena",'Tablas Guayaquil'!F180,'Tablas Resto de Ecuador'!F180)</f>
        <v>4135</v>
      </c>
      <c r="M180" s="276">
        <f>IF('INGRESO DE DATOS'!$D$21="Guayas/Santa Elena",'Tablas Guayaquil'!G180,'Tablas Resto de Ecuador'!G180)</f>
        <v>3244</v>
      </c>
      <c r="N180" s="3"/>
      <c r="O180" s="263">
        <f t="shared" si="99"/>
        <v>7780.05</v>
      </c>
      <c r="P180" s="263">
        <f t="shared" si="100"/>
        <v>7059.25</v>
      </c>
      <c r="Q180" s="263">
        <f t="shared" si="101"/>
        <v>4930.8499999999995</v>
      </c>
      <c r="R180" s="263">
        <f t="shared" si="102"/>
        <v>3514.75</v>
      </c>
      <c r="S180" s="263">
        <f t="shared" si="103"/>
        <v>2757.4</v>
      </c>
    </row>
    <row r="181" spans="1:19" ht="14" hidden="1" x14ac:dyDescent="0.15">
      <c r="A181" s="4">
        <v>44</v>
      </c>
      <c r="B181" s="7"/>
      <c r="C181" s="212">
        <f t="shared" si="94"/>
        <v>7780.05</v>
      </c>
      <c r="D181" s="212">
        <f t="shared" si="95"/>
        <v>7059.25</v>
      </c>
      <c r="E181" s="212">
        <f t="shared" si="96"/>
        <v>4930.8499999999995</v>
      </c>
      <c r="F181" s="212">
        <f t="shared" si="97"/>
        <v>3514.75</v>
      </c>
      <c r="G181" s="212">
        <f t="shared" si="98"/>
        <v>2757.4</v>
      </c>
      <c r="I181" s="276">
        <f>IF('INGRESO DE DATOS'!$D$21="Guayas/Santa Elena",'Tablas Guayaquil'!C181,'Tablas Resto de Ecuador'!C181)</f>
        <v>9153</v>
      </c>
      <c r="J181" s="276">
        <f>IF('INGRESO DE DATOS'!$D$21="Guayas/Santa Elena",'Tablas Guayaquil'!D181,'Tablas Resto de Ecuador'!D181)</f>
        <v>8305</v>
      </c>
      <c r="K181" s="276">
        <f>IF('INGRESO DE DATOS'!$D$21="Guayas/Santa Elena",'Tablas Guayaquil'!E181,'Tablas Resto de Ecuador'!E181)</f>
        <v>5801</v>
      </c>
      <c r="L181" s="276">
        <f>IF('INGRESO DE DATOS'!$D$21="Guayas/Santa Elena",'Tablas Guayaquil'!F181,'Tablas Resto de Ecuador'!F181)</f>
        <v>4135</v>
      </c>
      <c r="M181" s="276">
        <f>IF('INGRESO DE DATOS'!$D$21="Guayas/Santa Elena",'Tablas Guayaquil'!G181,'Tablas Resto de Ecuador'!G181)</f>
        <v>3244</v>
      </c>
      <c r="N181" s="3"/>
      <c r="O181" s="263">
        <f t="shared" si="99"/>
        <v>7780.05</v>
      </c>
      <c r="P181" s="263">
        <f t="shared" si="100"/>
        <v>7059.25</v>
      </c>
      <c r="Q181" s="263">
        <f t="shared" si="101"/>
        <v>4930.8499999999995</v>
      </c>
      <c r="R181" s="263">
        <f t="shared" si="102"/>
        <v>3514.75</v>
      </c>
      <c r="S181" s="263">
        <f t="shared" si="103"/>
        <v>2757.4</v>
      </c>
    </row>
    <row r="182" spans="1:19" ht="14" hidden="1" x14ac:dyDescent="0.15">
      <c r="A182" s="4">
        <v>45</v>
      </c>
      <c r="B182" s="7"/>
      <c r="C182" s="212">
        <f t="shared" si="94"/>
        <v>8705.6999999999989</v>
      </c>
      <c r="D182" s="212">
        <f t="shared" si="95"/>
        <v>7901.5999999999995</v>
      </c>
      <c r="E182" s="212">
        <f t="shared" si="96"/>
        <v>5487.5999999999995</v>
      </c>
      <c r="F182" s="212">
        <f t="shared" si="97"/>
        <v>3911.7</v>
      </c>
      <c r="G182" s="212">
        <f t="shared" si="98"/>
        <v>3068.5</v>
      </c>
      <c r="I182" s="276">
        <f>IF('INGRESO DE DATOS'!$D$21="Guayas/Santa Elena",'Tablas Guayaquil'!C182,'Tablas Resto de Ecuador'!C182)</f>
        <v>10242</v>
      </c>
      <c r="J182" s="276">
        <f>IF('INGRESO DE DATOS'!$D$21="Guayas/Santa Elena",'Tablas Guayaquil'!D182,'Tablas Resto de Ecuador'!D182)</f>
        <v>9296</v>
      </c>
      <c r="K182" s="276">
        <f>IF('INGRESO DE DATOS'!$D$21="Guayas/Santa Elena",'Tablas Guayaquil'!E182,'Tablas Resto de Ecuador'!E182)</f>
        <v>6456</v>
      </c>
      <c r="L182" s="276">
        <f>IF('INGRESO DE DATOS'!$D$21="Guayas/Santa Elena",'Tablas Guayaquil'!F182,'Tablas Resto de Ecuador'!F182)</f>
        <v>4602</v>
      </c>
      <c r="M182" s="276">
        <f>IF('INGRESO DE DATOS'!$D$21="Guayas/Santa Elena",'Tablas Guayaquil'!G182,'Tablas Resto de Ecuador'!G182)</f>
        <v>3610</v>
      </c>
      <c r="N182" s="3"/>
      <c r="O182" s="263">
        <f t="shared" si="99"/>
        <v>8705.6999999999989</v>
      </c>
      <c r="P182" s="263">
        <f t="shared" si="100"/>
        <v>7901.5999999999995</v>
      </c>
      <c r="Q182" s="263">
        <f t="shared" si="101"/>
        <v>5487.5999999999995</v>
      </c>
      <c r="R182" s="263">
        <f t="shared" si="102"/>
        <v>3911.7</v>
      </c>
      <c r="S182" s="263">
        <f t="shared" si="103"/>
        <v>3068.5</v>
      </c>
    </row>
    <row r="183" spans="1:19" ht="14" hidden="1" x14ac:dyDescent="0.15">
      <c r="A183" s="4">
        <v>46</v>
      </c>
      <c r="B183" s="7"/>
      <c r="C183" s="212">
        <f t="shared" si="94"/>
        <v>8705.6999999999989</v>
      </c>
      <c r="D183" s="212">
        <f t="shared" si="95"/>
        <v>7901.5999999999995</v>
      </c>
      <c r="E183" s="212">
        <f t="shared" si="96"/>
        <v>5487.5999999999995</v>
      </c>
      <c r="F183" s="212">
        <f t="shared" si="97"/>
        <v>3911.7</v>
      </c>
      <c r="G183" s="212">
        <f t="shared" si="98"/>
        <v>3068.5</v>
      </c>
      <c r="I183" s="276">
        <f>IF('INGRESO DE DATOS'!$D$21="Guayas/Santa Elena",'Tablas Guayaquil'!C183,'Tablas Resto de Ecuador'!C183)</f>
        <v>10242</v>
      </c>
      <c r="J183" s="276">
        <f>IF('INGRESO DE DATOS'!$D$21="Guayas/Santa Elena",'Tablas Guayaquil'!D183,'Tablas Resto de Ecuador'!D183)</f>
        <v>9296</v>
      </c>
      <c r="K183" s="276">
        <f>IF('INGRESO DE DATOS'!$D$21="Guayas/Santa Elena",'Tablas Guayaquil'!E183,'Tablas Resto de Ecuador'!E183)</f>
        <v>6456</v>
      </c>
      <c r="L183" s="276">
        <f>IF('INGRESO DE DATOS'!$D$21="Guayas/Santa Elena",'Tablas Guayaquil'!F183,'Tablas Resto de Ecuador'!F183)</f>
        <v>4602</v>
      </c>
      <c r="M183" s="276">
        <f>IF('INGRESO DE DATOS'!$D$21="Guayas/Santa Elena",'Tablas Guayaquil'!G183,'Tablas Resto de Ecuador'!G183)</f>
        <v>3610</v>
      </c>
      <c r="N183" s="3"/>
      <c r="O183" s="263">
        <f t="shared" si="99"/>
        <v>8705.6999999999989</v>
      </c>
      <c r="P183" s="263">
        <f t="shared" si="100"/>
        <v>7901.5999999999995</v>
      </c>
      <c r="Q183" s="263">
        <f t="shared" si="101"/>
        <v>5487.5999999999995</v>
      </c>
      <c r="R183" s="263">
        <f t="shared" si="102"/>
        <v>3911.7</v>
      </c>
      <c r="S183" s="263">
        <f t="shared" si="103"/>
        <v>3068.5</v>
      </c>
    </row>
    <row r="184" spans="1:19" ht="14" hidden="1" x14ac:dyDescent="0.15">
      <c r="A184" s="4">
        <v>47</v>
      </c>
      <c r="B184" s="7"/>
      <c r="C184" s="212">
        <f t="shared" si="94"/>
        <v>8705.6999999999989</v>
      </c>
      <c r="D184" s="212">
        <f t="shared" si="95"/>
        <v>7901.5999999999995</v>
      </c>
      <c r="E184" s="212">
        <f t="shared" si="96"/>
        <v>5487.5999999999995</v>
      </c>
      <c r="F184" s="212">
        <f t="shared" si="97"/>
        <v>3911.7</v>
      </c>
      <c r="G184" s="212">
        <f t="shared" si="98"/>
        <v>3068.5</v>
      </c>
      <c r="I184" s="276">
        <f>IF('INGRESO DE DATOS'!$D$21="Guayas/Santa Elena",'Tablas Guayaquil'!C184,'Tablas Resto de Ecuador'!C184)</f>
        <v>10242</v>
      </c>
      <c r="J184" s="276">
        <f>IF('INGRESO DE DATOS'!$D$21="Guayas/Santa Elena",'Tablas Guayaquil'!D184,'Tablas Resto de Ecuador'!D184)</f>
        <v>9296</v>
      </c>
      <c r="K184" s="276">
        <f>IF('INGRESO DE DATOS'!$D$21="Guayas/Santa Elena",'Tablas Guayaquil'!E184,'Tablas Resto de Ecuador'!E184)</f>
        <v>6456</v>
      </c>
      <c r="L184" s="276">
        <f>IF('INGRESO DE DATOS'!$D$21="Guayas/Santa Elena",'Tablas Guayaquil'!F184,'Tablas Resto de Ecuador'!F184)</f>
        <v>4602</v>
      </c>
      <c r="M184" s="276">
        <f>IF('INGRESO DE DATOS'!$D$21="Guayas/Santa Elena",'Tablas Guayaquil'!G184,'Tablas Resto de Ecuador'!G184)</f>
        <v>3610</v>
      </c>
      <c r="N184" s="3"/>
      <c r="O184" s="263">
        <f t="shared" si="99"/>
        <v>8705.6999999999989</v>
      </c>
      <c r="P184" s="263">
        <f t="shared" si="100"/>
        <v>7901.5999999999995</v>
      </c>
      <c r="Q184" s="263">
        <f t="shared" si="101"/>
        <v>5487.5999999999995</v>
      </c>
      <c r="R184" s="263">
        <f t="shared" si="102"/>
        <v>3911.7</v>
      </c>
      <c r="S184" s="263">
        <f t="shared" si="103"/>
        <v>3068.5</v>
      </c>
    </row>
    <row r="185" spans="1:19" ht="14" hidden="1" x14ac:dyDescent="0.15">
      <c r="A185" s="4">
        <v>48</v>
      </c>
      <c r="B185" s="7"/>
      <c r="C185" s="212">
        <f t="shared" si="94"/>
        <v>8705.6999999999989</v>
      </c>
      <c r="D185" s="212">
        <f t="shared" si="95"/>
        <v>7901.5999999999995</v>
      </c>
      <c r="E185" s="212">
        <f t="shared" si="96"/>
        <v>5487.5999999999995</v>
      </c>
      <c r="F185" s="212">
        <f t="shared" si="97"/>
        <v>3911.7</v>
      </c>
      <c r="G185" s="212">
        <f t="shared" si="98"/>
        <v>3068.5</v>
      </c>
      <c r="I185" s="276">
        <f>IF('INGRESO DE DATOS'!$D$21="Guayas/Santa Elena",'Tablas Guayaquil'!C185,'Tablas Resto de Ecuador'!C185)</f>
        <v>10242</v>
      </c>
      <c r="J185" s="276">
        <f>IF('INGRESO DE DATOS'!$D$21="Guayas/Santa Elena",'Tablas Guayaquil'!D185,'Tablas Resto de Ecuador'!D185)</f>
        <v>9296</v>
      </c>
      <c r="K185" s="276">
        <f>IF('INGRESO DE DATOS'!$D$21="Guayas/Santa Elena",'Tablas Guayaquil'!E185,'Tablas Resto de Ecuador'!E185)</f>
        <v>6456</v>
      </c>
      <c r="L185" s="276">
        <f>IF('INGRESO DE DATOS'!$D$21="Guayas/Santa Elena",'Tablas Guayaquil'!F185,'Tablas Resto de Ecuador'!F185)</f>
        <v>4602</v>
      </c>
      <c r="M185" s="276">
        <f>IF('INGRESO DE DATOS'!$D$21="Guayas/Santa Elena",'Tablas Guayaquil'!G185,'Tablas Resto de Ecuador'!G185)</f>
        <v>3610</v>
      </c>
      <c r="N185" s="3"/>
      <c r="O185" s="263">
        <f t="shared" si="99"/>
        <v>8705.6999999999989</v>
      </c>
      <c r="P185" s="263">
        <f t="shared" si="100"/>
        <v>7901.5999999999995</v>
      </c>
      <c r="Q185" s="263">
        <f t="shared" si="101"/>
        <v>5487.5999999999995</v>
      </c>
      <c r="R185" s="263">
        <f t="shared" si="102"/>
        <v>3911.7</v>
      </c>
      <c r="S185" s="263">
        <f t="shared" si="103"/>
        <v>3068.5</v>
      </c>
    </row>
    <row r="186" spans="1:19" ht="14" hidden="1" x14ac:dyDescent="0.15">
      <c r="A186" s="4">
        <v>49</v>
      </c>
      <c r="B186" s="7"/>
      <c r="C186" s="212">
        <f t="shared" si="94"/>
        <v>8705.6999999999989</v>
      </c>
      <c r="D186" s="212">
        <f t="shared" si="95"/>
        <v>7901.5999999999995</v>
      </c>
      <c r="E186" s="212">
        <f t="shared" si="96"/>
        <v>5487.5999999999995</v>
      </c>
      <c r="F186" s="212">
        <f t="shared" si="97"/>
        <v>3911.7</v>
      </c>
      <c r="G186" s="212">
        <f t="shared" si="98"/>
        <v>3068.5</v>
      </c>
      <c r="I186" s="276">
        <f>IF('INGRESO DE DATOS'!$D$21="Guayas/Santa Elena",'Tablas Guayaquil'!C186,'Tablas Resto de Ecuador'!C186)</f>
        <v>10242</v>
      </c>
      <c r="J186" s="276">
        <f>IF('INGRESO DE DATOS'!$D$21="Guayas/Santa Elena",'Tablas Guayaquil'!D186,'Tablas Resto de Ecuador'!D186)</f>
        <v>9296</v>
      </c>
      <c r="K186" s="276">
        <f>IF('INGRESO DE DATOS'!$D$21="Guayas/Santa Elena",'Tablas Guayaquil'!E186,'Tablas Resto de Ecuador'!E186)</f>
        <v>6456</v>
      </c>
      <c r="L186" s="276">
        <f>IF('INGRESO DE DATOS'!$D$21="Guayas/Santa Elena",'Tablas Guayaquil'!F186,'Tablas Resto de Ecuador'!F186)</f>
        <v>4602</v>
      </c>
      <c r="M186" s="276">
        <f>IF('INGRESO DE DATOS'!$D$21="Guayas/Santa Elena",'Tablas Guayaquil'!G186,'Tablas Resto de Ecuador'!G186)</f>
        <v>3610</v>
      </c>
      <c r="N186" s="3"/>
      <c r="O186" s="263">
        <f t="shared" si="99"/>
        <v>8705.6999999999989</v>
      </c>
      <c r="P186" s="263">
        <f t="shared" si="100"/>
        <v>7901.5999999999995</v>
      </c>
      <c r="Q186" s="263">
        <f t="shared" si="101"/>
        <v>5487.5999999999995</v>
      </c>
      <c r="R186" s="263">
        <f t="shared" si="102"/>
        <v>3911.7</v>
      </c>
      <c r="S186" s="263">
        <f t="shared" si="103"/>
        <v>3068.5</v>
      </c>
    </row>
    <row r="187" spans="1:19" ht="14" hidden="1" x14ac:dyDescent="0.15">
      <c r="A187" s="4">
        <v>50</v>
      </c>
      <c r="B187" s="7"/>
      <c r="C187" s="212">
        <f t="shared" si="94"/>
        <v>9749.5</v>
      </c>
      <c r="D187" s="212">
        <f t="shared" si="95"/>
        <v>8851.0499999999993</v>
      </c>
      <c r="E187" s="212">
        <f t="shared" si="96"/>
        <v>6121.7</v>
      </c>
      <c r="F187" s="212">
        <f t="shared" si="97"/>
        <v>4363.8999999999996</v>
      </c>
      <c r="G187" s="212">
        <f t="shared" si="98"/>
        <v>3423.7999999999997</v>
      </c>
      <c r="I187" s="276">
        <f>IF('INGRESO DE DATOS'!$D$21="Guayas/Santa Elena",'Tablas Guayaquil'!C187,'Tablas Resto de Ecuador'!C187)</f>
        <v>11470</v>
      </c>
      <c r="J187" s="276">
        <f>IF('INGRESO DE DATOS'!$D$21="Guayas/Santa Elena",'Tablas Guayaquil'!D187,'Tablas Resto de Ecuador'!D187)</f>
        <v>10413</v>
      </c>
      <c r="K187" s="276">
        <f>IF('INGRESO DE DATOS'!$D$21="Guayas/Santa Elena",'Tablas Guayaquil'!E187,'Tablas Resto de Ecuador'!E187)</f>
        <v>7202</v>
      </c>
      <c r="L187" s="276">
        <f>IF('INGRESO DE DATOS'!$D$21="Guayas/Santa Elena",'Tablas Guayaquil'!F187,'Tablas Resto de Ecuador'!F187)</f>
        <v>5134</v>
      </c>
      <c r="M187" s="276">
        <f>IF('INGRESO DE DATOS'!$D$21="Guayas/Santa Elena",'Tablas Guayaquil'!G187,'Tablas Resto de Ecuador'!G187)</f>
        <v>4028</v>
      </c>
      <c r="N187" s="3"/>
      <c r="O187" s="263">
        <f t="shared" si="99"/>
        <v>9749.5</v>
      </c>
      <c r="P187" s="263">
        <f t="shared" si="100"/>
        <v>8851.0499999999993</v>
      </c>
      <c r="Q187" s="263">
        <f t="shared" si="101"/>
        <v>6121.7</v>
      </c>
      <c r="R187" s="263">
        <f t="shared" si="102"/>
        <v>4363.8999999999996</v>
      </c>
      <c r="S187" s="263">
        <f t="shared" si="103"/>
        <v>3423.7999999999997</v>
      </c>
    </row>
    <row r="188" spans="1:19" ht="14" hidden="1" x14ac:dyDescent="0.15">
      <c r="A188" s="4">
        <v>51</v>
      </c>
      <c r="B188" s="7"/>
      <c r="C188" s="212">
        <f t="shared" si="94"/>
        <v>9749.5</v>
      </c>
      <c r="D188" s="212">
        <f t="shared" si="95"/>
        <v>8851.0499999999993</v>
      </c>
      <c r="E188" s="212">
        <f t="shared" si="96"/>
        <v>6121.7</v>
      </c>
      <c r="F188" s="212">
        <f t="shared" si="97"/>
        <v>4363.8999999999996</v>
      </c>
      <c r="G188" s="212">
        <f t="shared" si="98"/>
        <v>3423.7999999999997</v>
      </c>
      <c r="I188" s="276">
        <f>IF('INGRESO DE DATOS'!$D$21="Guayas/Santa Elena",'Tablas Guayaquil'!C188,'Tablas Resto de Ecuador'!C188)</f>
        <v>11470</v>
      </c>
      <c r="J188" s="276">
        <f>IF('INGRESO DE DATOS'!$D$21="Guayas/Santa Elena",'Tablas Guayaquil'!D188,'Tablas Resto de Ecuador'!D188)</f>
        <v>10413</v>
      </c>
      <c r="K188" s="276">
        <f>IF('INGRESO DE DATOS'!$D$21="Guayas/Santa Elena",'Tablas Guayaquil'!E188,'Tablas Resto de Ecuador'!E188)</f>
        <v>7202</v>
      </c>
      <c r="L188" s="276">
        <f>IF('INGRESO DE DATOS'!$D$21="Guayas/Santa Elena",'Tablas Guayaquil'!F188,'Tablas Resto de Ecuador'!F188)</f>
        <v>5134</v>
      </c>
      <c r="M188" s="276">
        <f>IF('INGRESO DE DATOS'!$D$21="Guayas/Santa Elena",'Tablas Guayaquil'!G188,'Tablas Resto de Ecuador'!G188)</f>
        <v>4028</v>
      </c>
      <c r="N188" s="3"/>
      <c r="O188" s="263">
        <f t="shared" si="99"/>
        <v>9749.5</v>
      </c>
      <c r="P188" s="263">
        <f t="shared" si="100"/>
        <v>8851.0499999999993</v>
      </c>
      <c r="Q188" s="263">
        <f t="shared" si="101"/>
        <v>6121.7</v>
      </c>
      <c r="R188" s="263">
        <f t="shared" si="102"/>
        <v>4363.8999999999996</v>
      </c>
      <c r="S188" s="263">
        <f t="shared" si="103"/>
        <v>3423.7999999999997</v>
      </c>
    </row>
    <row r="189" spans="1:19" ht="14" hidden="1" x14ac:dyDescent="0.15">
      <c r="A189" s="4">
        <v>52</v>
      </c>
      <c r="B189" s="7"/>
      <c r="C189" s="212">
        <f t="shared" si="94"/>
        <v>9749.5</v>
      </c>
      <c r="D189" s="212">
        <f t="shared" si="95"/>
        <v>8851.0499999999993</v>
      </c>
      <c r="E189" s="212">
        <f t="shared" si="96"/>
        <v>6121.7</v>
      </c>
      <c r="F189" s="212">
        <f t="shared" si="97"/>
        <v>4363.8999999999996</v>
      </c>
      <c r="G189" s="212">
        <f t="shared" si="98"/>
        <v>3423.7999999999997</v>
      </c>
      <c r="I189" s="276">
        <f>IF('INGRESO DE DATOS'!$D$21="Guayas/Santa Elena",'Tablas Guayaquil'!C189,'Tablas Resto de Ecuador'!C189)</f>
        <v>11470</v>
      </c>
      <c r="J189" s="276">
        <f>IF('INGRESO DE DATOS'!$D$21="Guayas/Santa Elena",'Tablas Guayaquil'!D189,'Tablas Resto de Ecuador'!D189)</f>
        <v>10413</v>
      </c>
      <c r="K189" s="276">
        <f>IF('INGRESO DE DATOS'!$D$21="Guayas/Santa Elena",'Tablas Guayaquil'!E189,'Tablas Resto de Ecuador'!E189)</f>
        <v>7202</v>
      </c>
      <c r="L189" s="276">
        <f>IF('INGRESO DE DATOS'!$D$21="Guayas/Santa Elena",'Tablas Guayaquil'!F189,'Tablas Resto de Ecuador'!F189)</f>
        <v>5134</v>
      </c>
      <c r="M189" s="276">
        <f>IF('INGRESO DE DATOS'!$D$21="Guayas/Santa Elena",'Tablas Guayaquil'!G189,'Tablas Resto de Ecuador'!G189)</f>
        <v>4028</v>
      </c>
      <c r="N189" s="3"/>
      <c r="O189" s="263">
        <f t="shared" si="99"/>
        <v>9749.5</v>
      </c>
      <c r="P189" s="263">
        <f t="shared" si="100"/>
        <v>8851.0499999999993</v>
      </c>
      <c r="Q189" s="263">
        <f t="shared" si="101"/>
        <v>6121.7</v>
      </c>
      <c r="R189" s="263">
        <f t="shared" si="102"/>
        <v>4363.8999999999996</v>
      </c>
      <c r="S189" s="263">
        <f t="shared" si="103"/>
        <v>3423.7999999999997</v>
      </c>
    </row>
    <row r="190" spans="1:19" ht="14" hidden="1" x14ac:dyDescent="0.15">
      <c r="A190" s="4">
        <v>53</v>
      </c>
      <c r="B190" s="7"/>
      <c r="C190" s="212">
        <f t="shared" si="94"/>
        <v>9749.5</v>
      </c>
      <c r="D190" s="212">
        <f t="shared" si="95"/>
        <v>8851.0499999999993</v>
      </c>
      <c r="E190" s="212">
        <f t="shared" si="96"/>
        <v>6121.7</v>
      </c>
      <c r="F190" s="212">
        <f t="shared" si="97"/>
        <v>4363.8999999999996</v>
      </c>
      <c r="G190" s="212">
        <f t="shared" si="98"/>
        <v>3423.7999999999997</v>
      </c>
      <c r="I190" s="276">
        <f>IF('INGRESO DE DATOS'!$D$21="Guayas/Santa Elena",'Tablas Guayaquil'!C190,'Tablas Resto de Ecuador'!C190)</f>
        <v>11470</v>
      </c>
      <c r="J190" s="276">
        <f>IF('INGRESO DE DATOS'!$D$21="Guayas/Santa Elena",'Tablas Guayaquil'!D190,'Tablas Resto de Ecuador'!D190)</f>
        <v>10413</v>
      </c>
      <c r="K190" s="276">
        <f>IF('INGRESO DE DATOS'!$D$21="Guayas/Santa Elena",'Tablas Guayaquil'!E190,'Tablas Resto de Ecuador'!E190)</f>
        <v>7202</v>
      </c>
      <c r="L190" s="276">
        <f>IF('INGRESO DE DATOS'!$D$21="Guayas/Santa Elena",'Tablas Guayaquil'!F190,'Tablas Resto de Ecuador'!F190)</f>
        <v>5134</v>
      </c>
      <c r="M190" s="276">
        <f>IF('INGRESO DE DATOS'!$D$21="Guayas/Santa Elena",'Tablas Guayaquil'!G190,'Tablas Resto de Ecuador'!G190)</f>
        <v>4028</v>
      </c>
      <c r="N190" s="3"/>
      <c r="O190" s="263">
        <f t="shared" si="99"/>
        <v>9749.5</v>
      </c>
      <c r="P190" s="263">
        <f t="shared" si="100"/>
        <v>8851.0499999999993</v>
      </c>
      <c r="Q190" s="263">
        <f t="shared" si="101"/>
        <v>6121.7</v>
      </c>
      <c r="R190" s="263">
        <f t="shared" si="102"/>
        <v>4363.8999999999996</v>
      </c>
      <c r="S190" s="263">
        <f t="shared" si="103"/>
        <v>3423.7999999999997</v>
      </c>
    </row>
    <row r="191" spans="1:19" ht="14" hidden="1" x14ac:dyDescent="0.15">
      <c r="A191" s="4">
        <v>54</v>
      </c>
      <c r="B191" s="7"/>
      <c r="C191" s="212">
        <f t="shared" si="94"/>
        <v>9749.5</v>
      </c>
      <c r="D191" s="212">
        <f t="shared" si="95"/>
        <v>8851.0499999999993</v>
      </c>
      <c r="E191" s="212">
        <f t="shared" si="96"/>
        <v>6121.7</v>
      </c>
      <c r="F191" s="212">
        <f t="shared" si="97"/>
        <v>4363.8999999999996</v>
      </c>
      <c r="G191" s="212">
        <f t="shared" si="98"/>
        <v>3423.7999999999997</v>
      </c>
      <c r="I191" s="276">
        <f>IF('INGRESO DE DATOS'!$D$21="Guayas/Santa Elena",'Tablas Guayaquil'!C191,'Tablas Resto de Ecuador'!C191)</f>
        <v>11470</v>
      </c>
      <c r="J191" s="276">
        <f>IF('INGRESO DE DATOS'!$D$21="Guayas/Santa Elena",'Tablas Guayaquil'!D191,'Tablas Resto de Ecuador'!D191)</f>
        <v>10413</v>
      </c>
      <c r="K191" s="276">
        <f>IF('INGRESO DE DATOS'!$D$21="Guayas/Santa Elena",'Tablas Guayaquil'!E191,'Tablas Resto de Ecuador'!E191)</f>
        <v>7202</v>
      </c>
      <c r="L191" s="276">
        <f>IF('INGRESO DE DATOS'!$D$21="Guayas/Santa Elena",'Tablas Guayaquil'!F191,'Tablas Resto de Ecuador'!F191)</f>
        <v>5134</v>
      </c>
      <c r="M191" s="276">
        <f>IF('INGRESO DE DATOS'!$D$21="Guayas/Santa Elena",'Tablas Guayaquil'!G191,'Tablas Resto de Ecuador'!G191)</f>
        <v>4028</v>
      </c>
      <c r="N191" s="3"/>
      <c r="O191" s="263">
        <f t="shared" si="99"/>
        <v>9749.5</v>
      </c>
      <c r="P191" s="263">
        <f t="shared" si="100"/>
        <v>8851.0499999999993</v>
      </c>
      <c r="Q191" s="263">
        <f t="shared" si="101"/>
        <v>6121.7</v>
      </c>
      <c r="R191" s="263">
        <f t="shared" si="102"/>
        <v>4363.8999999999996</v>
      </c>
      <c r="S191" s="263">
        <f t="shared" si="103"/>
        <v>3423.7999999999997</v>
      </c>
    </row>
    <row r="192" spans="1:19" ht="14" hidden="1" x14ac:dyDescent="0.15">
      <c r="A192" s="4">
        <v>55</v>
      </c>
      <c r="B192" s="7"/>
      <c r="C192" s="212">
        <f t="shared" si="94"/>
        <v>10902.949999999999</v>
      </c>
      <c r="D192" s="212">
        <f t="shared" si="95"/>
        <v>9891.4499999999989</v>
      </c>
      <c r="E192" s="212">
        <f t="shared" si="96"/>
        <v>6826.3499999999995</v>
      </c>
      <c r="F192" s="212">
        <f t="shared" si="97"/>
        <v>4864.55</v>
      </c>
      <c r="G192" s="212">
        <f t="shared" si="98"/>
        <v>3817.35</v>
      </c>
      <c r="I192" s="276">
        <f>IF('INGRESO DE DATOS'!$D$21="Guayas/Santa Elena",'Tablas Guayaquil'!C192,'Tablas Resto de Ecuador'!C192)</f>
        <v>12827</v>
      </c>
      <c r="J192" s="276">
        <f>IF('INGRESO DE DATOS'!$D$21="Guayas/Santa Elena",'Tablas Guayaquil'!D192,'Tablas Resto de Ecuador'!D192)</f>
        <v>11637</v>
      </c>
      <c r="K192" s="276">
        <f>IF('INGRESO DE DATOS'!$D$21="Guayas/Santa Elena",'Tablas Guayaquil'!E192,'Tablas Resto de Ecuador'!E192)</f>
        <v>8031</v>
      </c>
      <c r="L192" s="276">
        <f>IF('INGRESO DE DATOS'!$D$21="Guayas/Santa Elena",'Tablas Guayaquil'!F192,'Tablas Resto de Ecuador'!F192)</f>
        <v>5723</v>
      </c>
      <c r="M192" s="276">
        <f>IF('INGRESO DE DATOS'!$D$21="Guayas/Santa Elena",'Tablas Guayaquil'!G192,'Tablas Resto de Ecuador'!G192)</f>
        <v>4491</v>
      </c>
      <c r="N192" s="3"/>
      <c r="O192" s="263">
        <f t="shared" si="99"/>
        <v>10902.949999999999</v>
      </c>
      <c r="P192" s="263">
        <f t="shared" si="100"/>
        <v>9891.4499999999989</v>
      </c>
      <c r="Q192" s="263">
        <f t="shared" si="101"/>
        <v>6826.3499999999995</v>
      </c>
      <c r="R192" s="263">
        <f t="shared" si="102"/>
        <v>4864.55</v>
      </c>
      <c r="S192" s="263">
        <f t="shared" si="103"/>
        <v>3817.35</v>
      </c>
    </row>
    <row r="193" spans="1:19" ht="14" hidden="1" x14ac:dyDescent="0.15">
      <c r="A193" s="4">
        <v>56</v>
      </c>
      <c r="B193" s="7"/>
      <c r="C193" s="212">
        <f t="shared" si="94"/>
        <v>10902.949999999999</v>
      </c>
      <c r="D193" s="212">
        <f t="shared" si="95"/>
        <v>9891.4499999999989</v>
      </c>
      <c r="E193" s="212">
        <f t="shared" si="96"/>
        <v>6826.3499999999995</v>
      </c>
      <c r="F193" s="212">
        <f t="shared" si="97"/>
        <v>4864.55</v>
      </c>
      <c r="G193" s="212">
        <f t="shared" si="98"/>
        <v>3817.35</v>
      </c>
      <c r="I193" s="276">
        <f>IF('INGRESO DE DATOS'!$D$21="Guayas/Santa Elena",'Tablas Guayaquil'!C193,'Tablas Resto de Ecuador'!C193)</f>
        <v>12827</v>
      </c>
      <c r="J193" s="276">
        <f>IF('INGRESO DE DATOS'!$D$21="Guayas/Santa Elena",'Tablas Guayaquil'!D193,'Tablas Resto de Ecuador'!D193)</f>
        <v>11637</v>
      </c>
      <c r="K193" s="276">
        <f>IF('INGRESO DE DATOS'!$D$21="Guayas/Santa Elena",'Tablas Guayaquil'!E193,'Tablas Resto de Ecuador'!E193)</f>
        <v>8031</v>
      </c>
      <c r="L193" s="276">
        <f>IF('INGRESO DE DATOS'!$D$21="Guayas/Santa Elena",'Tablas Guayaquil'!F193,'Tablas Resto de Ecuador'!F193)</f>
        <v>5723</v>
      </c>
      <c r="M193" s="276">
        <f>IF('INGRESO DE DATOS'!$D$21="Guayas/Santa Elena",'Tablas Guayaquil'!G193,'Tablas Resto de Ecuador'!G193)</f>
        <v>4491</v>
      </c>
      <c r="N193" s="3"/>
      <c r="O193" s="263">
        <f t="shared" si="99"/>
        <v>10902.949999999999</v>
      </c>
      <c r="P193" s="263">
        <f t="shared" si="100"/>
        <v>9891.4499999999989</v>
      </c>
      <c r="Q193" s="263">
        <f t="shared" si="101"/>
        <v>6826.3499999999995</v>
      </c>
      <c r="R193" s="263">
        <f t="shared" si="102"/>
        <v>4864.55</v>
      </c>
      <c r="S193" s="263">
        <f t="shared" si="103"/>
        <v>3817.35</v>
      </c>
    </row>
    <row r="194" spans="1:19" ht="14" hidden="1" x14ac:dyDescent="0.15">
      <c r="A194" s="4">
        <v>57</v>
      </c>
      <c r="B194" s="7"/>
      <c r="C194" s="212">
        <f t="shared" si="94"/>
        <v>10902.949999999999</v>
      </c>
      <c r="D194" s="212">
        <f t="shared" si="95"/>
        <v>9891.4499999999989</v>
      </c>
      <c r="E194" s="212">
        <f t="shared" si="96"/>
        <v>6826.3499999999995</v>
      </c>
      <c r="F194" s="212">
        <f t="shared" si="97"/>
        <v>4864.55</v>
      </c>
      <c r="G194" s="212">
        <f t="shared" si="98"/>
        <v>3817.35</v>
      </c>
      <c r="I194" s="276">
        <f>IF('INGRESO DE DATOS'!$D$21="Guayas/Santa Elena",'Tablas Guayaquil'!C194,'Tablas Resto de Ecuador'!C194)</f>
        <v>12827</v>
      </c>
      <c r="J194" s="276">
        <f>IF('INGRESO DE DATOS'!$D$21="Guayas/Santa Elena",'Tablas Guayaquil'!D194,'Tablas Resto de Ecuador'!D194)</f>
        <v>11637</v>
      </c>
      <c r="K194" s="276">
        <f>IF('INGRESO DE DATOS'!$D$21="Guayas/Santa Elena",'Tablas Guayaquil'!E194,'Tablas Resto de Ecuador'!E194)</f>
        <v>8031</v>
      </c>
      <c r="L194" s="276">
        <f>IF('INGRESO DE DATOS'!$D$21="Guayas/Santa Elena",'Tablas Guayaquil'!F194,'Tablas Resto de Ecuador'!F194)</f>
        <v>5723</v>
      </c>
      <c r="M194" s="276">
        <f>IF('INGRESO DE DATOS'!$D$21="Guayas/Santa Elena",'Tablas Guayaquil'!G194,'Tablas Resto de Ecuador'!G194)</f>
        <v>4491</v>
      </c>
      <c r="N194" s="3"/>
      <c r="O194" s="263">
        <f t="shared" si="99"/>
        <v>10902.949999999999</v>
      </c>
      <c r="P194" s="263">
        <f t="shared" si="100"/>
        <v>9891.4499999999989</v>
      </c>
      <c r="Q194" s="263">
        <f t="shared" si="101"/>
        <v>6826.3499999999995</v>
      </c>
      <c r="R194" s="263">
        <f t="shared" si="102"/>
        <v>4864.55</v>
      </c>
      <c r="S194" s="263">
        <f t="shared" si="103"/>
        <v>3817.35</v>
      </c>
    </row>
    <row r="195" spans="1:19" ht="14" hidden="1" x14ac:dyDescent="0.15">
      <c r="A195" s="4">
        <v>58</v>
      </c>
      <c r="B195" s="7"/>
      <c r="C195" s="212">
        <f t="shared" si="94"/>
        <v>10902.949999999999</v>
      </c>
      <c r="D195" s="212">
        <f t="shared" si="95"/>
        <v>9891.4499999999989</v>
      </c>
      <c r="E195" s="212">
        <f t="shared" si="96"/>
        <v>6826.3499999999995</v>
      </c>
      <c r="F195" s="212">
        <f t="shared" si="97"/>
        <v>4864.55</v>
      </c>
      <c r="G195" s="212">
        <f t="shared" si="98"/>
        <v>3817.35</v>
      </c>
      <c r="I195" s="276">
        <f>IF('INGRESO DE DATOS'!$D$21="Guayas/Santa Elena",'Tablas Guayaquil'!C195,'Tablas Resto de Ecuador'!C195)</f>
        <v>12827</v>
      </c>
      <c r="J195" s="276">
        <f>IF('INGRESO DE DATOS'!$D$21="Guayas/Santa Elena",'Tablas Guayaquil'!D195,'Tablas Resto de Ecuador'!D195)</f>
        <v>11637</v>
      </c>
      <c r="K195" s="276">
        <f>IF('INGRESO DE DATOS'!$D$21="Guayas/Santa Elena",'Tablas Guayaquil'!E195,'Tablas Resto de Ecuador'!E195)</f>
        <v>8031</v>
      </c>
      <c r="L195" s="276">
        <f>IF('INGRESO DE DATOS'!$D$21="Guayas/Santa Elena",'Tablas Guayaquil'!F195,'Tablas Resto de Ecuador'!F195)</f>
        <v>5723</v>
      </c>
      <c r="M195" s="276">
        <f>IF('INGRESO DE DATOS'!$D$21="Guayas/Santa Elena",'Tablas Guayaquil'!G195,'Tablas Resto de Ecuador'!G195)</f>
        <v>4491</v>
      </c>
      <c r="N195" s="3"/>
      <c r="O195" s="263">
        <f t="shared" si="99"/>
        <v>10902.949999999999</v>
      </c>
      <c r="P195" s="263">
        <f t="shared" si="100"/>
        <v>9891.4499999999989</v>
      </c>
      <c r="Q195" s="263">
        <f t="shared" si="101"/>
        <v>6826.3499999999995</v>
      </c>
      <c r="R195" s="263">
        <f t="shared" si="102"/>
        <v>4864.55</v>
      </c>
      <c r="S195" s="263">
        <f t="shared" si="103"/>
        <v>3817.35</v>
      </c>
    </row>
    <row r="196" spans="1:19" ht="14" hidden="1" x14ac:dyDescent="0.15">
      <c r="A196" s="4">
        <v>59</v>
      </c>
      <c r="B196" s="7"/>
      <c r="C196" s="212">
        <f t="shared" si="94"/>
        <v>10902.949999999999</v>
      </c>
      <c r="D196" s="212">
        <f t="shared" si="95"/>
        <v>9891.4499999999989</v>
      </c>
      <c r="E196" s="212">
        <f t="shared" si="96"/>
        <v>6826.3499999999995</v>
      </c>
      <c r="F196" s="212">
        <f t="shared" si="97"/>
        <v>4864.55</v>
      </c>
      <c r="G196" s="212">
        <f t="shared" si="98"/>
        <v>3817.35</v>
      </c>
      <c r="I196" s="276">
        <f>IF('INGRESO DE DATOS'!$D$21="Guayas/Santa Elena",'Tablas Guayaquil'!C196,'Tablas Resto de Ecuador'!C196)</f>
        <v>12827</v>
      </c>
      <c r="J196" s="276">
        <f>IF('INGRESO DE DATOS'!$D$21="Guayas/Santa Elena",'Tablas Guayaquil'!D196,'Tablas Resto de Ecuador'!D196)</f>
        <v>11637</v>
      </c>
      <c r="K196" s="276">
        <f>IF('INGRESO DE DATOS'!$D$21="Guayas/Santa Elena",'Tablas Guayaquil'!E196,'Tablas Resto de Ecuador'!E196)</f>
        <v>8031</v>
      </c>
      <c r="L196" s="276">
        <f>IF('INGRESO DE DATOS'!$D$21="Guayas/Santa Elena",'Tablas Guayaquil'!F196,'Tablas Resto de Ecuador'!F196)</f>
        <v>5723</v>
      </c>
      <c r="M196" s="276">
        <f>IF('INGRESO DE DATOS'!$D$21="Guayas/Santa Elena",'Tablas Guayaquil'!G196,'Tablas Resto de Ecuador'!G196)</f>
        <v>4491</v>
      </c>
      <c r="N196" s="3"/>
      <c r="O196" s="263">
        <f t="shared" si="99"/>
        <v>10902.949999999999</v>
      </c>
      <c r="P196" s="263">
        <f t="shared" si="100"/>
        <v>9891.4499999999989</v>
      </c>
      <c r="Q196" s="263">
        <f t="shared" si="101"/>
        <v>6826.3499999999995</v>
      </c>
      <c r="R196" s="263">
        <f t="shared" si="102"/>
        <v>4864.55</v>
      </c>
      <c r="S196" s="263">
        <f t="shared" si="103"/>
        <v>3817.35</v>
      </c>
    </row>
    <row r="197" spans="1:19" ht="14" hidden="1" x14ac:dyDescent="0.15">
      <c r="A197" s="4">
        <v>60</v>
      </c>
      <c r="B197" s="7"/>
      <c r="C197" s="212">
        <f t="shared" si="94"/>
        <v>11665.4</v>
      </c>
      <c r="D197" s="212">
        <f t="shared" si="95"/>
        <v>10587.6</v>
      </c>
      <c r="E197" s="212">
        <f t="shared" si="96"/>
        <v>7297.25</v>
      </c>
      <c r="F197" s="212">
        <f t="shared" si="97"/>
        <v>5202</v>
      </c>
      <c r="G197" s="212">
        <f t="shared" si="98"/>
        <v>4080.85</v>
      </c>
      <c r="I197" s="276">
        <f>IF('INGRESO DE DATOS'!$D$21="Guayas/Santa Elena",'Tablas Guayaquil'!C197,'Tablas Resto de Ecuador'!C197)</f>
        <v>13724</v>
      </c>
      <c r="J197" s="276">
        <f>IF('INGRESO DE DATOS'!$D$21="Guayas/Santa Elena",'Tablas Guayaquil'!D197,'Tablas Resto de Ecuador'!D197)</f>
        <v>12456</v>
      </c>
      <c r="K197" s="276">
        <f>IF('INGRESO DE DATOS'!$D$21="Guayas/Santa Elena",'Tablas Guayaquil'!E197,'Tablas Resto de Ecuador'!E197)</f>
        <v>8585</v>
      </c>
      <c r="L197" s="276">
        <f>IF('INGRESO DE DATOS'!$D$21="Guayas/Santa Elena",'Tablas Guayaquil'!F197,'Tablas Resto de Ecuador'!F197)</f>
        <v>6120</v>
      </c>
      <c r="M197" s="276">
        <f>IF('INGRESO DE DATOS'!$D$21="Guayas/Santa Elena",'Tablas Guayaquil'!G197,'Tablas Resto de Ecuador'!G197)</f>
        <v>4801</v>
      </c>
      <c r="N197" s="3"/>
      <c r="O197" s="263">
        <f t="shared" si="99"/>
        <v>11665.4</v>
      </c>
      <c r="P197" s="263">
        <f t="shared" si="100"/>
        <v>10587.6</v>
      </c>
      <c r="Q197" s="263">
        <f t="shared" si="101"/>
        <v>7297.25</v>
      </c>
      <c r="R197" s="263">
        <f t="shared" si="102"/>
        <v>5202</v>
      </c>
      <c r="S197" s="263">
        <f t="shared" si="103"/>
        <v>4080.85</v>
      </c>
    </row>
    <row r="198" spans="1:19" ht="14" hidden="1" x14ac:dyDescent="0.15">
      <c r="A198" s="4">
        <v>61</v>
      </c>
      <c r="B198" s="7"/>
      <c r="C198" s="212">
        <f t="shared" si="94"/>
        <v>12999.05</v>
      </c>
      <c r="D198" s="212">
        <f t="shared" si="95"/>
        <v>11798.85</v>
      </c>
      <c r="E198" s="212">
        <f t="shared" si="96"/>
        <v>8121.75</v>
      </c>
      <c r="F198" s="212">
        <f t="shared" si="97"/>
        <v>5790.2</v>
      </c>
      <c r="G198" s="212">
        <f t="shared" si="98"/>
        <v>4541.55</v>
      </c>
      <c r="I198" s="276">
        <f>IF('INGRESO DE DATOS'!$D$21="Guayas/Santa Elena",'Tablas Guayaquil'!C198,'Tablas Resto de Ecuador'!C198)</f>
        <v>15293</v>
      </c>
      <c r="J198" s="276">
        <f>IF('INGRESO DE DATOS'!$D$21="Guayas/Santa Elena",'Tablas Guayaquil'!D198,'Tablas Resto de Ecuador'!D198)</f>
        <v>13881</v>
      </c>
      <c r="K198" s="276">
        <f>IF('INGRESO DE DATOS'!$D$21="Guayas/Santa Elena",'Tablas Guayaquil'!E198,'Tablas Resto de Ecuador'!E198)</f>
        <v>9555</v>
      </c>
      <c r="L198" s="276">
        <f>IF('INGRESO DE DATOS'!$D$21="Guayas/Santa Elena",'Tablas Guayaquil'!F198,'Tablas Resto de Ecuador'!F198)</f>
        <v>6812</v>
      </c>
      <c r="M198" s="276">
        <f>IF('INGRESO DE DATOS'!$D$21="Guayas/Santa Elena",'Tablas Guayaquil'!G198,'Tablas Resto de Ecuador'!G198)</f>
        <v>5343</v>
      </c>
      <c r="N198" s="3"/>
      <c r="O198" s="263">
        <f t="shared" si="99"/>
        <v>12999.05</v>
      </c>
      <c r="P198" s="263">
        <f t="shared" si="100"/>
        <v>11798.85</v>
      </c>
      <c r="Q198" s="263">
        <f t="shared" si="101"/>
        <v>8121.75</v>
      </c>
      <c r="R198" s="263">
        <f t="shared" si="102"/>
        <v>5790.2</v>
      </c>
      <c r="S198" s="263">
        <f t="shared" si="103"/>
        <v>4541.55</v>
      </c>
    </row>
    <row r="199" spans="1:19" ht="14" hidden="1" x14ac:dyDescent="0.15">
      <c r="A199" s="4">
        <v>62</v>
      </c>
      <c r="B199" s="7"/>
      <c r="C199" s="212">
        <f t="shared" si="94"/>
        <v>14443.199999999999</v>
      </c>
      <c r="D199" s="212">
        <f t="shared" si="95"/>
        <v>13108.699999999999</v>
      </c>
      <c r="E199" s="212">
        <f t="shared" si="96"/>
        <v>9020.1999999999989</v>
      </c>
      <c r="F199" s="212">
        <f t="shared" si="97"/>
        <v>6427.7</v>
      </c>
      <c r="G199" s="212">
        <f t="shared" si="98"/>
        <v>5042.2</v>
      </c>
      <c r="I199" s="276">
        <f>IF('INGRESO DE DATOS'!$D$21="Guayas/Santa Elena",'Tablas Guayaquil'!C199,'Tablas Resto de Ecuador'!C199)</f>
        <v>16992</v>
      </c>
      <c r="J199" s="276">
        <f>IF('INGRESO DE DATOS'!$D$21="Guayas/Santa Elena",'Tablas Guayaquil'!D199,'Tablas Resto de Ecuador'!D199)</f>
        <v>15422</v>
      </c>
      <c r="K199" s="276">
        <f>IF('INGRESO DE DATOS'!$D$21="Guayas/Santa Elena",'Tablas Guayaquil'!E199,'Tablas Resto de Ecuador'!E199)</f>
        <v>10612</v>
      </c>
      <c r="L199" s="276">
        <f>IF('INGRESO DE DATOS'!$D$21="Guayas/Santa Elena",'Tablas Guayaquil'!F199,'Tablas Resto de Ecuador'!F199)</f>
        <v>7562</v>
      </c>
      <c r="M199" s="276">
        <f>IF('INGRESO DE DATOS'!$D$21="Guayas/Santa Elena",'Tablas Guayaquil'!G199,'Tablas Resto de Ecuador'!G199)</f>
        <v>5932</v>
      </c>
      <c r="N199" s="3"/>
      <c r="O199" s="263">
        <f t="shared" si="99"/>
        <v>14443.199999999999</v>
      </c>
      <c r="P199" s="263">
        <f t="shared" si="100"/>
        <v>13108.699999999999</v>
      </c>
      <c r="Q199" s="263">
        <f t="shared" si="101"/>
        <v>9020.1999999999989</v>
      </c>
      <c r="R199" s="263">
        <f t="shared" si="102"/>
        <v>6427.7</v>
      </c>
      <c r="S199" s="263">
        <f t="shared" si="103"/>
        <v>5042.2</v>
      </c>
    </row>
    <row r="200" spans="1:19" ht="14" hidden="1" x14ac:dyDescent="0.15">
      <c r="A200" s="4">
        <v>63</v>
      </c>
      <c r="B200" s="7"/>
      <c r="C200" s="212">
        <f t="shared" si="94"/>
        <v>15994.449999999999</v>
      </c>
      <c r="D200" s="212">
        <f t="shared" si="95"/>
        <v>14516.3</v>
      </c>
      <c r="E200" s="212">
        <f t="shared" si="96"/>
        <v>9990.0499999999993</v>
      </c>
      <c r="F200" s="212">
        <f t="shared" si="97"/>
        <v>7118.75</v>
      </c>
      <c r="G200" s="212">
        <f t="shared" si="98"/>
        <v>5584.5</v>
      </c>
      <c r="I200" s="276">
        <f>IF('INGRESO DE DATOS'!$D$21="Guayas/Santa Elena",'Tablas Guayaquil'!C200,'Tablas Resto de Ecuador'!C200)</f>
        <v>18817</v>
      </c>
      <c r="J200" s="276">
        <f>IF('INGRESO DE DATOS'!$D$21="Guayas/Santa Elena",'Tablas Guayaquil'!D200,'Tablas Resto de Ecuador'!D200)</f>
        <v>17078</v>
      </c>
      <c r="K200" s="276">
        <f>IF('INGRESO DE DATOS'!$D$21="Guayas/Santa Elena",'Tablas Guayaquil'!E200,'Tablas Resto de Ecuador'!E200)</f>
        <v>11753</v>
      </c>
      <c r="L200" s="276">
        <f>IF('INGRESO DE DATOS'!$D$21="Guayas/Santa Elena",'Tablas Guayaquil'!F200,'Tablas Resto de Ecuador'!F200)</f>
        <v>8375</v>
      </c>
      <c r="M200" s="276">
        <f>IF('INGRESO DE DATOS'!$D$21="Guayas/Santa Elena",'Tablas Guayaquil'!G200,'Tablas Resto de Ecuador'!G200)</f>
        <v>6570</v>
      </c>
      <c r="N200" s="3"/>
      <c r="O200" s="263">
        <f t="shared" si="99"/>
        <v>15994.449999999999</v>
      </c>
      <c r="P200" s="263">
        <f t="shared" si="100"/>
        <v>14516.3</v>
      </c>
      <c r="Q200" s="263">
        <f t="shared" si="101"/>
        <v>9990.0499999999993</v>
      </c>
      <c r="R200" s="263">
        <f t="shared" si="102"/>
        <v>7118.75</v>
      </c>
      <c r="S200" s="263">
        <f t="shared" si="103"/>
        <v>5584.5</v>
      </c>
    </row>
    <row r="201" spans="1:19" ht="14" hidden="1" x14ac:dyDescent="0.15">
      <c r="A201" s="4">
        <v>64</v>
      </c>
      <c r="B201" s="7"/>
      <c r="C201" s="212">
        <f t="shared" si="94"/>
        <v>17656.2</v>
      </c>
      <c r="D201" s="212">
        <f t="shared" si="95"/>
        <v>16024.199999999999</v>
      </c>
      <c r="E201" s="212">
        <f t="shared" si="96"/>
        <v>11030.449999999999</v>
      </c>
      <c r="F201" s="212">
        <f t="shared" si="97"/>
        <v>7859.95</v>
      </c>
      <c r="G201" s="212">
        <f t="shared" si="98"/>
        <v>6166.75</v>
      </c>
      <c r="I201" s="276">
        <f>IF('INGRESO DE DATOS'!$D$21="Guayas/Santa Elena",'Tablas Guayaquil'!C201,'Tablas Resto de Ecuador'!C201)</f>
        <v>20772</v>
      </c>
      <c r="J201" s="276">
        <f>IF('INGRESO DE DATOS'!$D$21="Guayas/Santa Elena",'Tablas Guayaquil'!D201,'Tablas Resto de Ecuador'!D201)</f>
        <v>18852</v>
      </c>
      <c r="K201" s="276">
        <f>IF('INGRESO DE DATOS'!$D$21="Guayas/Santa Elena",'Tablas Guayaquil'!E201,'Tablas Resto de Ecuador'!E201)</f>
        <v>12977</v>
      </c>
      <c r="L201" s="276">
        <f>IF('INGRESO DE DATOS'!$D$21="Guayas/Santa Elena",'Tablas Guayaquil'!F201,'Tablas Resto de Ecuador'!F201)</f>
        <v>9247</v>
      </c>
      <c r="M201" s="276">
        <f>IF('INGRESO DE DATOS'!$D$21="Guayas/Santa Elena",'Tablas Guayaquil'!G201,'Tablas Resto de Ecuador'!G201)</f>
        <v>7255</v>
      </c>
      <c r="N201" s="3"/>
      <c r="O201" s="263">
        <f t="shared" si="99"/>
        <v>17656.2</v>
      </c>
      <c r="P201" s="263">
        <f t="shared" si="100"/>
        <v>16024.199999999999</v>
      </c>
      <c r="Q201" s="263">
        <f t="shared" si="101"/>
        <v>11030.449999999999</v>
      </c>
      <c r="R201" s="263">
        <f t="shared" si="102"/>
        <v>7859.95</v>
      </c>
      <c r="S201" s="263">
        <f t="shared" si="103"/>
        <v>6166.75</v>
      </c>
    </row>
    <row r="202" spans="1:19" ht="14" hidden="1" x14ac:dyDescent="0.15">
      <c r="A202" s="4">
        <v>65</v>
      </c>
      <c r="B202" s="7"/>
      <c r="C202" s="212">
        <f t="shared" si="94"/>
        <v>19424.2</v>
      </c>
      <c r="D202" s="212">
        <f t="shared" si="95"/>
        <v>17628.149999999998</v>
      </c>
      <c r="E202" s="212">
        <f t="shared" si="96"/>
        <v>12144.8</v>
      </c>
      <c r="F202" s="212">
        <f t="shared" si="97"/>
        <v>8654.6999999999989</v>
      </c>
      <c r="G202" s="212">
        <f t="shared" si="98"/>
        <v>6791.5</v>
      </c>
      <c r="I202" s="276">
        <f>IF('INGRESO DE DATOS'!$D$21="Guayas/Santa Elena",'Tablas Guayaquil'!C202,'Tablas Resto de Ecuador'!C202)</f>
        <v>22852</v>
      </c>
      <c r="J202" s="276">
        <f>IF('INGRESO DE DATOS'!$D$21="Guayas/Santa Elena",'Tablas Guayaquil'!D202,'Tablas Resto de Ecuador'!D202)</f>
        <v>20739</v>
      </c>
      <c r="K202" s="276">
        <f>IF('INGRESO DE DATOS'!$D$21="Guayas/Santa Elena",'Tablas Guayaquil'!E202,'Tablas Resto de Ecuador'!E202)</f>
        <v>14288</v>
      </c>
      <c r="L202" s="276">
        <f>IF('INGRESO DE DATOS'!$D$21="Guayas/Santa Elena",'Tablas Guayaquil'!F202,'Tablas Resto de Ecuador'!F202)</f>
        <v>10182</v>
      </c>
      <c r="M202" s="276">
        <f>IF('INGRESO DE DATOS'!$D$21="Guayas/Santa Elena",'Tablas Guayaquil'!G202,'Tablas Resto de Ecuador'!G202)</f>
        <v>7990</v>
      </c>
      <c r="N202" s="3"/>
      <c r="O202" s="263">
        <f t="shared" si="99"/>
        <v>19424.2</v>
      </c>
      <c r="P202" s="263">
        <f t="shared" si="100"/>
        <v>17628.149999999998</v>
      </c>
      <c r="Q202" s="263">
        <f t="shared" si="101"/>
        <v>12144.8</v>
      </c>
      <c r="R202" s="263">
        <f t="shared" si="102"/>
        <v>8654.6999999999989</v>
      </c>
      <c r="S202" s="263">
        <f t="shared" si="103"/>
        <v>6791.5</v>
      </c>
    </row>
    <row r="203" spans="1:19" ht="14" hidden="1" x14ac:dyDescent="0.15">
      <c r="A203" s="4">
        <v>66</v>
      </c>
      <c r="B203" s="7"/>
      <c r="C203" s="212">
        <f t="shared" si="94"/>
        <v>21302.7</v>
      </c>
      <c r="D203" s="212">
        <f t="shared" si="95"/>
        <v>19334.95</v>
      </c>
      <c r="E203" s="212">
        <f t="shared" si="96"/>
        <v>13328</v>
      </c>
      <c r="F203" s="212">
        <f t="shared" si="97"/>
        <v>9499.6</v>
      </c>
      <c r="G203" s="212">
        <f t="shared" si="98"/>
        <v>7453.65</v>
      </c>
      <c r="I203" s="276">
        <f>IF('INGRESO DE DATOS'!$D$21="Guayas/Santa Elena",'Tablas Guayaquil'!C203,'Tablas Resto de Ecuador'!C203)</f>
        <v>25062</v>
      </c>
      <c r="J203" s="276">
        <f>IF('INGRESO DE DATOS'!$D$21="Guayas/Santa Elena",'Tablas Guayaquil'!D203,'Tablas Resto de Ecuador'!D203)</f>
        <v>22747</v>
      </c>
      <c r="K203" s="276">
        <f>IF('INGRESO DE DATOS'!$D$21="Guayas/Santa Elena",'Tablas Guayaquil'!E203,'Tablas Resto de Ecuador'!E203)</f>
        <v>15680</v>
      </c>
      <c r="L203" s="276">
        <f>IF('INGRESO DE DATOS'!$D$21="Guayas/Santa Elena",'Tablas Guayaquil'!F203,'Tablas Resto de Ecuador'!F203)</f>
        <v>11176</v>
      </c>
      <c r="M203" s="276">
        <f>IF('INGRESO DE DATOS'!$D$21="Guayas/Santa Elena",'Tablas Guayaquil'!G203,'Tablas Resto de Ecuador'!G203)</f>
        <v>8769</v>
      </c>
      <c r="N203" s="3"/>
      <c r="O203" s="263">
        <f t="shared" si="99"/>
        <v>21302.7</v>
      </c>
      <c r="P203" s="263">
        <f t="shared" si="100"/>
        <v>19334.95</v>
      </c>
      <c r="Q203" s="263">
        <f t="shared" si="101"/>
        <v>13328</v>
      </c>
      <c r="R203" s="263">
        <f t="shared" si="102"/>
        <v>9499.6</v>
      </c>
      <c r="S203" s="263">
        <f t="shared" si="103"/>
        <v>7453.65</v>
      </c>
    </row>
    <row r="204" spans="1:19" ht="14" hidden="1" x14ac:dyDescent="0.15">
      <c r="A204" s="4">
        <v>67</v>
      </c>
      <c r="B204" s="7"/>
      <c r="C204" s="212">
        <f t="shared" si="94"/>
        <v>23290.85</v>
      </c>
      <c r="D204" s="212">
        <f t="shared" si="95"/>
        <v>21136.95</v>
      </c>
      <c r="E204" s="212">
        <f t="shared" si="96"/>
        <v>14586</v>
      </c>
      <c r="F204" s="212">
        <f t="shared" si="97"/>
        <v>10394.65</v>
      </c>
      <c r="G204" s="212">
        <f t="shared" si="98"/>
        <v>8154.9</v>
      </c>
      <c r="I204" s="276">
        <f>IF('INGRESO DE DATOS'!$D$21="Guayas/Santa Elena",'Tablas Guayaquil'!C204,'Tablas Resto de Ecuador'!C204)</f>
        <v>27401</v>
      </c>
      <c r="J204" s="276">
        <f>IF('INGRESO DE DATOS'!$D$21="Guayas/Santa Elena",'Tablas Guayaquil'!D204,'Tablas Resto de Ecuador'!D204)</f>
        <v>24867</v>
      </c>
      <c r="K204" s="276">
        <f>IF('INGRESO DE DATOS'!$D$21="Guayas/Santa Elena",'Tablas Guayaquil'!E204,'Tablas Resto de Ecuador'!E204)</f>
        <v>17160</v>
      </c>
      <c r="L204" s="276">
        <f>IF('INGRESO DE DATOS'!$D$21="Guayas/Santa Elena",'Tablas Guayaquil'!F204,'Tablas Resto de Ecuador'!F204)</f>
        <v>12229</v>
      </c>
      <c r="M204" s="276">
        <f>IF('INGRESO DE DATOS'!$D$21="Guayas/Santa Elena",'Tablas Guayaquil'!G204,'Tablas Resto de Ecuador'!G204)</f>
        <v>9594</v>
      </c>
      <c r="N204" s="3"/>
      <c r="O204" s="263">
        <f t="shared" si="99"/>
        <v>23290.85</v>
      </c>
      <c r="P204" s="263">
        <f t="shared" si="100"/>
        <v>21136.95</v>
      </c>
      <c r="Q204" s="263">
        <f t="shared" si="101"/>
        <v>14586</v>
      </c>
      <c r="R204" s="263">
        <f t="shared" si="102"/>
        <v>10394.65</v>
      </c>
      <c r="S204" s="263">
        <f t="shared" si="103"/>
        <v>8154.9</v>
      </c>
    </row>
    <row r="205" spans="1:19" ht="14" hidden="1" x14ac:dyDescent="0.15">
      <c r="A205" s="4">
        <v>68</v>
      </c>
      <c r="B205" s="7"/>
      <c r="C205" s="212">
        <f t="shared" si="94"/>
        <v>25387.8</v>
      </c>
      <c r="D205" s="212">
        <f t="shared" si="95"/>
        <v>23040.95</v>
      </c>
      <c r="E205" s="212">
        <f t="shared" si="96"/>
        <v>15916.25</v>
      </c>
      <c r="F205" s="212">
        <f t="shared" si="97"/>
        <v>11343.25</v>
      </c>
      <c r="G205" s="212">
        <f t="shared" si="98"/>
        <v>8898.65</v>
      </c>
      <c r="I205" s="276">
        <f>IF('INGRESO DE DATOS'!$D$21="Guayas/Santa Elena",'Tablas Guayaquil'!C205,'Tablas Resto de Ecuador'!C205)</f>
        <v>29868</v>
      </c>
      <c r="J205" s="276">
        <f>IF('INGRESO DE DATOS'!$D$21="Guayas/Santa Elena",'Tablas Guayaquil'!D205,'Tablas Resto de Ecuador'!D205)</f>
        <v>27107</v>
      </c>
      <c r="K205" s="276">
        <f>IF('INGRESO DE DATOS'!$D$21="Guayas/Santa Elena",'Tablas Guayaquil'!E205,'Tablas Resto de Ecuador'!E205)</f>
        <v>18725</v>
      </c>
      <c r="L205" s="276">
        <f>IF('INGRESO DE DATOS'!$D$21="Guayas/Santa Elena",'Tablas Guayaquil'!F205,'Tablas Resto de Ecuador'!F205)</f>
        <v>13345</v>
      </c>
      <c r="M205" s="276">
        <f>IF('INGRESO DE DATOS'!$D$21="Guayas/Santa Elena",'Tablas Guayaquil'!G205,'Tablas Resto de Ecuador'!G205)</f>
        <v>10469</v>
      </c>
      <c r="N205" s="3"/>
      <c r="O205" s="263">
        <f t="shared" si="99"/>
        <v>25387.8</v>
      </c>
      <c r="P205" s="263">
        <f t="shared" si="100"/>
        <v>23040.95</v>
      </c>
      <c r="Q205" s="263">
        <f t="shared" si="101"/>
        <v>15916.25</v>
      </c>
      <c r="R205" s="263">
        <f t="shared" si="102"/>
        <v>11343.25</v>
      </c>
      <c r="S205" s="263">
        <f t="shared" si="103"/>
        <v>8898.65</v>
      </c>
    </row>
    <row r="206" spans="1:19" ht="14" hidden="1" x14ac:dyDescent="0.15">
      <c r="A206" s="4">
        <v>69</v>
      </c>
      <c r="B206" s="7"/>
      <c r="C206" s="212">
        <f t="shared" si="94"/>
        <v>27594.399999999998</v>
      </c>
      <c r="D206" s="212">
        <f t="shared" si="95"/>
        <v>25041</v>
      </c>
      <c r="E206" s="212">
        <f t="shared" si="96"/>
        <v>17315.349999999999</v>
      </c>
      <c r="F206" s="212">
        <f t="shared" si="97"/>
        <v>12339.449999999999</v>
      </c>
      <c r="G206" s="212">
        <f t="shared" si="98"/>
        <v>9680.65</v>
      </c>
      <c r="I206" s="276">
        <f>IF('INGRESO DE DATOS'!$D$21="Guayas/Santa Elena",'Tablas Guayaquil'!C206,'Tablas Resto de Ecuador'!C206)</f>
        <v>32464</v>
      </c>
      <c r="J206" s="276">
        <f>IF('INGRESO DE DATOS'!$D$21="Guayas/Santa Elena",'Tablas Guayaquil'!D206,'Tablas Resto de Ecuador'!D206)</f>
        <v>29460</v>
      </c>
      <c r="K206" s="276">
        <f>IF('INGRESO DE DATOS'!$D$21="Guayas/Santa Elena",'Tablas Guayaquil'!E206,'Tablas Resto de Ecuador'!E206)</f>
        <v>20371</v>
      </c>
      <c r="L206" s="276">
        <f>IF('INGRESO DE DATOS'!$D$21="Guayas/Santa Elena",'Tablas Guayaquil'!F206,'Tablas Resto de Ecuador'!F206)</f>
        <v>14517</v>
      </c>
      <c r="M206" s="276">
        <f>IF('INGRESO DE DATOS'!$D$21="Guayas/Santa Elena",'Tablas Guayaquil'!G206,'Tablas Resto de Ecuador'!G206)</f>
        <v>11389</v>
      </c>
      <c r="N206" s="3"/>
      <c r="O206" s="263">
        <f t="shared" si="99"/>
        <v>27594.399999999998</v>
      </c>
      <c r="P206" s="263">
        <f t="shared" si="100"/>
        <v>25041</v>
      </c>
      <c r="Q206" s="263">
        <f t="shared" si="101"/>
        <v>17315.349999999999</v>
      </c>
      <c r="R206" s="263">
        <f t="shared" si="102"/>
        <v>12339.449999999999</v>
      </c>
      <c r="S206" s="263">
        <f t="shared" si="103"/>
        <v>9680.65</v>
      </c>
    </row>
    <row r="207" spans="1:19" ht="14" hidden="1" x14ac:dyDescent="0.15">
      <c r="A207" s="4">
        <v>70</v>
      </c>
      <c r="B207" s="7"/>
      <c r="C207" s="212">
        <f t="shared" si="94"/>
        <v>29907.25</v>
      </c>
      <c r="D207" s="212">
        <f t="shared" si="95"/>
        <v>27142.2</v>
      </c>
      <c r="E207" s="212">
        <f t="shared" si="96"/>
        <v>18789.25</v>
      </c>
      <c r="F207" s="212">
        <f t="shared" si="97"/>
        <v>13389.199999999999</v>
      </c>
      <c r="G207" s="212">
        <f t="shared" si="98"/>
        <v>10503.449999999999</v>
      </c>
      <c r="I207" s="276">
        <f>IF('INGRESO DE DATOS'!$D$21="Guayas/Santa Elena",'Tablas Guayaquil'!C207,'Tablas Resto de Ecuador'!C207)</f>
        <v>35185</v>
      </c>
      <c r="J207" s="276">
        <f>IF('INGRESO DE DATOS'!$D$21="Guayas/Santa Elena",'Tablas Guayaquil'!D207,'Tablas Resto de Ecuador'!D207)</f>
        <v>31932</v>
      </c>
      <c r="K207" s="276">
        <f>IF('INGRESO DE DATOS'!$D$21="Guayas/Santa Elena",'Tablas Guayaquil'!E207,'Tablas Resto de Ecuador'!E207)</f>
        <v>22105</v>
      </c>
      <c r="L207" s="276">
        <f>IF('INGRESO DE DATOS'!$D$21="Guayas/Santa Elena",'Tablas Guayaquil'!F207,'Tablas Resto de Ecuador'!F207)</f>
        <v>15752</v>
      </c>
      <c r="M207" s="276">
        <f>IF('INGRESO DE DATOS'!$D$21="Guayas/Santa Elena",'Tablas Guayaquil'!G207,'Tablas Resto de Ecuador'!G207)</f>
        <v>12357</v>
      </c>
      <c r="N207" s="3"/>
      <c r="O207" s="263">
        <f t="shared" si="99"/>
        <v>29907.25</v>
      </c>
      <c r="P207" s="263">
        <f t="shared" si="100"/>
        <v>27142.2</v>
      </c>
      <c r="Q207" s="263">
        <f t="shared" si="101"/>
        <v>18789.25</v>
      </c>
      <c r="R207" s="263">
        <f t="shared" si="102"/>
        <v>13389.199999999999</v>
      </c>
      <c r="S207" s="263">
        <f t="shared" si="103"/>
        <v>10503.449999999999</v>
      </c>
    </row>
    <row r="208" spans="1:19" ht="14" hidden="1" x14ac:dyDescent="0.15">
      <c r="A208" s="4">
        <v>71</v>
      </c>
      <c r="B208" s="7"/>
      <c r="C208" s="212">
        <f t="shared" si="94"/>
        <v>32330.6</v>
      </c>
      <c r="D208" s="212">
        <f t="shared" si="95"/>
        <v>29340.3</v>
      </c>
      <c r="E208" s="212">
        <f t="shared" si="96"/>
        <v>20333.7</v>
      </c>
      <c r="F208" s="212">
        <f t="shared" si="97"/>
        <v>14490.8</v>
      </c>
      <c r="G208" s="212">
        <f t="shared" si="98"/>
        <v>11368.75</v>
      </c>
      <c r="I208" s="276">
        <f>IF('INGRESO DE DATOS'!$D$21="Guayas/Santa Elena",'Tablas Guayaquil'!C208,'Tablas Resto de Ecuador'!C208)</f>
        <v>38036</v>
      </c>
      <c r="J208" s="276">
        <f>IF('INGRESO DE DATOS'!$D$21="Guayas/Santa Elena",'Tablas Guayaquil'!D208,'Tablas Resto de Ecuador'!D208)</f>
        <v>34518</v>
      </c>
      <c r="K208" s="276">
        <f>IF('INGRESO DE DATOS'!$D$21="Guayas/Santa Elena",'Tablas Guayaquil'!E208,'Tablas Resto de Ecuador'!E208)</f>
        <v>23922</v>
      </c>
      <c r="L208" s="276">
        <f>IF('INGRESO DE DATOS'!$D$21="Guayas/Santa Elena",'Tablas Guayaquil'!F208,'Tablas Resto de Ecuador'!F208)</f>
        <v>17048</v>
      </c>
      <c r="M208" s="276">
        <f>IF('INGRESO DE DATOS'!$D$21="Guayas/Santa Elena",'Tablas Guayaquil'!G208,'Tablas Resto de Ecuador'!G208)</f>
        <v>13375</v>
      </c>
      <c r="N208" s="3"/>
      <c r="O208" s="263">
        <f t="shared" si="99"/>
        <v>32330.6</v>
      </c>
      <c r="P208" s="263">
        <f t="shared" si="100"/>
        <v>29340.3</v>
      </c>
      <c r="Q208" s="263">
        <f t="shared" si="101"/>
        <v>20333.7</v>
      </c>
      <c r="R208" s="263">
        <f t="shared" si="102"/>
        <v>14490.8</v>
      </c>
      <c r="S208" s="263">
        <f t="shared" si="103"/>
        <v>11368.75</v>
      </c>
    </row>
    <row r="209" spans="1:19" ht="14" hidden="1" x14ac:dyDescent="0.15">
      <c r="A209" s="4">
        <v>72</v>
      </c>
      <c r="B209" s="7"/>
      <c r="C209" s="212">
        <f t="shared" si="94"/>
        <v>34863.599999999999</v>
      </c>
      <c r="D209" s="212">
        <f t="shared" si="95"/>
        <v>31639.55</v>
      </c>
      <c r="E209" s="212">
        <f t="shared" si="96"/>
        <v>21952.1</v>
      </c>
      <c r="F209" s="212">
        <f t="shared" si="97"/>
        <v>15644.25</v>
      </c>
      <c r="G209" s="212">
        <f t="shared" si="98"/>
        <v>12274</v>
      </c>
      <c r="I209" s="276">
        <f>IF('INGRESO DE DATOS'!$D$21="Guayas/Santa Elena",'Tablas Guayaquil'!C209,'Tablas Resto de Ecuador'!C209)</f>
        <v>41016</v>
      </c>
      <c r="J209" s="276">
        <f>IF('INGRESO DE DATOS'!$D$21="Guayas/Santa Elena",'Tablas Guayaquil'!D209,'Tablas Resto de Ecuador'!D209)</f>
        <v>37223</v>
      </c>
      <c r="K209" s="276">
        <f>IF('INGRESO DE DATOS'!$D$21="Guayas/Santa Elena",'Tablas Guayaquil'!E209,'Tablas Resto de Ecuador'!E209)</f>
        <v>25826</v>
      </c>
      <c r="L209" s="276">
        <f>IF('INGRESO DE DATOS'!$D$21="Guayas/Santa Elena",'Tablas Guayaquil'!F209,'Tablas Resto de Ecuador'!F209)</f>
        <v>18405</v>
      </c>
      <c r="M209" s="276">
        <f>IF('INGRESO DE DATOS'!$D$21="Guayas/Santa Elena",'Tablas Guayaquil'!G209,'Tablas Resto de Ecuador'!G209)</f>
        <v>14440</v>
      </c>
      <c r="N209" s="3"/>
      <c r="O209" s="263">
        <f t="shared" si="99"/>
        <v>34863.599999999999</v>
      </c>
      <c r="P209" s="263">
        <f t="shared" si="100"/>
        <v>31639.55</v>
      </c>
      <c r="Q209" s="263">
        <f t="shared" si="101"/>
        <v>21952.1</v>
      </c>
      <c r="R209" s="263">
        <f t="shared" si="102"/>
        <v>15644.25</v>
      </c>
      <c r="S209" s="263">
        <f t="shared" si="103"/>
        <v>12274</v>
      </c>
    </row>
    <row r="210" spans="1:19" ht="14" hidden="1" x14ac:dyDescent="0.15">
      <c r="A210" s="4">
        <v>73</v>
      </c>
      <c r="B210" s="7"/>
      <c r="C210" s="212">
        <f t="shared" si="94"/>
        <v>37503.699999999997</v>
      </c>
      <c r="D210" s="212">
        <f t="shared" si="95"/>
        <v>34036.549999999996</v>
      </c>
      <c r="E210" s="212">
        <f t="shared" si="96"/>
        <v>23641.05</v>
      </c>
      <c r="F210" s="212">
        <f t="shared" si="97"/>
        <v>16847.849999999999</v>
      </c>
      <c r="G210" s="212">
        <f t="shared" si="98"/>
        <v>13217.5</v>
      </c>
      <c r="I210" s="276">
        <f>IF('INGRESO DE DATOS'!$D$21="Guayas/Santa Elena",'Tablas Guayaquil'!C210,'Tablas Resto de Ecuador'!C210)</f>
        <v>44122</v>
      </c>
      <c r="J210" s="276">
        <f>IF('INGRESO DE DATOS'!$D$21="Guayas/Santa Elena",'Tablas Guayaquil'!D210,'Tablas Resto de Ecuador'!D210)</f>
        <v>40043</v>
      </c>
      <c r="K210" s="276">
        <f>IF('INGRESO DE DATOS'!$D$21="Guayas/Santa Elena",'Tablas Guayaquil'!E210,'Tablas Resto de Ecuador'!E210)</f>
        <v>27813</v>
      </c>
      <c r="L210" s="276">
        <f>IF('INGRESO DE DATOS'!$D$21="Guayas/Santa Elena",'Tablas Guayaquil'!F210,'Tablas Resto de Ecuador'!F210)</f>
        <v>19821</v>
      </c>
      <c r="M210" s="276">
        <f>IF('INGRESO DE DATOS'!$D$21="Guayas/Santa Elena",'Tablas Guayaquil'!G210,'Tablas Resto de Ecuador'!G210)</f>
        <v>15550</v>
      </c>
      <c r="N210" s="3"/>
      <c r="O210" s="263">
        <f t="shared" si="99"/>
        <v>37503.699999999997</v>
      </c>
      <c r="P210" s="263">
        <f t="shared" si="100"/>
        <v>34036.549999999996</v>
      </c>
      <c r="Q210" s="263">
        <f t="shared" si="101"/>
        <v>23641.05</v>
      </c>
      <c r="R210" s="263">
        <f t="shared" si="102"/>
        <v>16847.849999999999</v>
      </c>
      <c r="S210" s="263">
        <f t="shared" si="103"/>
        <v>13217.5</v>
      </c>
    </row>
    <row r="211" spans="1:19" ht="14" hidden="1" x14ac:dyDescent="0.15">
      <c r="A211" s="4">
        <v>74</v>
      </c>
      <c r="B211" s="7"/>
      <c r="C211" s="212">
        <f t="shared" si="94"/>
        <v>40255.15</v>
      </c>
      <c r="D211" s="212">
        <f t="shared" si="95"/>
        <v>36532.15</v>
      </c>
      <c r="E211" s="212">
        <f t="shared" si="96"/>
        <v>25401.399999999998</v>
      </c>
      <c r="F211" s="212">
        <f t="shared" si="97"/>
        <v>18102.45</v>
      </c>
      <c r="G211" s="212">
        <f t="shared" si="98"/>
        <v>14201.8</v>
      </c>
      <c r="I211" s="276">
        <f>IF('INGRESO DE DATOS'!$D$21="Guayas/Santa Elena",'Tablas Guayaquil'!C211,'Tablas Resto de Ecuador'!C211)</f>
        <v>47359</v>
      </c>
      <c r="J211" s="276">
        <f>IF('INGRESO DE DATOS'!$D$21="Guayas/Santa Elena",'Tablas Guayaquil'!D211,'Tablas Resto de Ecuador'!D211)</f>
        <v>42979</v>
      </c>
      <c r="K211" s="276">
        <f>IF('INGRESO DE DATOS'!$D$21="Guayas/Santa Elena",'Tablas Guayaquil'!E211,'Tablas Resto de Ecuador'!E211)</f>
        <v>29884</v>
      </c>
      <c r="L211" s="276">
        <f>IF('INGRESO DE DATOS'!$D$21="Guayas/Santa Elena",'Tablas Guayaquil'!F211,'Tablas Resto de Ecuador'!F211)</f>
        <v>21297</v>
      </c>
      <c r="M211" s="276">
        <f>IF('INGRESO DE DATOS'!$D$21="Guayas/Santa Elena",'Tablas Guayaquil'!G211,'Tablas Resto de Ecuador'!G211)</f>
        <v>16708</v>
      </c>
      <c r="N211" s="3"/>
      <c r="O211" s="263">
        <f t="shared" si="99"/>
        <v>40255.15</v>
      </c>
      <c r="P211" s="263">
        <f t="shared" si="100"/>
        <v>36532.15</v>
      </c>
      <c r="Q211" s="263">
        <f t="shared" si="101"/>
        <v>25401.399999999998</v>
      </c>
      <c r="R211" s="263">
        <f t="shared" si="102"/>
        <v>18102.45</v>
      </c>
      <c r="S211" s="263">
        <f t="shared" si="103"/>
        <v>14201.8</v>
      </c>
    </row>
    <row r="212" spans="1:19" ht="14" hidden="1" x14ac:dyDescent="0.15">
      <c r="A212" s="4">
        <v>75</v>
      </c>
      <c r="B212" s="7"/>
      <c r="C212" s="212">
        <f t="shared" si="94"/>
        <v>43112</v>
      </c>
      <c r="D212" s="212">
        <f t="shared" si="95"/>
        <v>39123.799999999996</v>
      </c>
      <c r="E212" s="212">
        <f t="shared" si="96"/>
        <v>27234.85</v>
      </c>
      <c r="F212" s="212">
        <f t="shared" si="97"/>
        <v>19408.899999999998</v>
      </c>
      <c r="G212" s="212">
        <f t="shared" si="98"/>
        <v>15226.05</v>
      </c>
      <c r="I212" s="276">
        <f>IF('INGRESO DE DATOS'!$D$21="Guayas/Santa Elena",'Tablas Guayaquil'!C212,'Tablas Resto de Ecuador'!C212)</f>
        <v>50720</v>
      </c>
      <c r="J212" s="276">
        <f>IF('INGRESO DE DATOS'!$D$21="Guayas/Santa Elena",'Tablas Guayaquil'!D212,'Tablas Resto de Ecuador'!D212)</f>
        <v>46028</v>
      </c>
      <c r="K212" s="276">
        <f>IF('INGRESO DE DATOS'!$D$21="Guayas/Santa Elena",'Tablas Guayaquil'!E212,'Tablas Resto de Ecuador'!E212)</f>
        <v>32041</v>
      </c>
      <c r="L212" s="276">
        <f>IF('INGRESO DE DATOS'!$D$21="Guayas/Santa Elena",'Tablas Guayaquil'!F212,'Tablas Resto de Ecuador'!F212)</f>
        <v>22834</v>
      </c>
      <c r="M212" s="276">
        <f>IF('INGRESO DE DATOS'!$D$21="Guayas/Santa Elena",'Tablas Guayaquil'!G212,'Tablas Resto de Ecuador'!G212)</f>
        <v>17913</v>
      </c>
      <c r="N212" s="3"/>
      <c r="O212" s="263">
        <f t="shared" si="99"/>
        <v>43112</v>
      </c>
      <c r="P212" s="263">
        <f t="shared" si="100"/>
        <v>39123.799999999996</v>
      </c>
      <c r="Q212" s="263">
        <f t="shared" si="101"/>
        <v>27234.85</v>
      </c>
      <c r="R212" s="263">
        <f t="shared" si="102"/>
        <v>19408.899999999998</v>
      </c>
      <c r="S212" s="263">
        <f t="shared" si="103"/>
        <v>15226.05</v>
      </c>
    </row>
    <row r="213" spans="1:19" ht="14" hidden="1" x14ac:dyDescent="0.15">
      <c r="A213" s="4">
        <v>76</v>
      </c>
      <c r="B213" s="7"/>
      <c r="C213" s="212">
        <f t="shared" si="94"/>
        <v>43112</v>
      </c>
      <c r="D213" s="212">
        <f t="shared" si="95"/>
        <v>39123.799999999996</v>
      </c>
      <c r="E213" s="212">
        <f t="shared" si="96"/>
        <v>27234.85</v>
      </c>
      <c r="F213" s="212">
        <f t="shared" si="97"/>
        <v>19408.899999999998</v>
      </c>
      <c r="G213" s="212">
        <f t="shared" si="98"/>
        <v>15226.05</v>
      </c>
      <c r="I213" s="276">
        <f>IF('INGRESO DE DATOS'!$D$21="Guayas/Santa Elena",'Tablas Guayaquil'!C213,'Tablas Resto de Ecuador'!C213)</f>
        <v>50720</v>
      </c>
      <c r="J213" s="276">
        <f>IF('INGRESO DE DATOS'!$D$21="Guayas/Santa Elena",'Tablas Guayaquil'!D213,'Tablas Resto de Ecuador'!D213)</f>
        <v>46028</v>
      </c>
      <c r="K213" s="276">
        <f>IF('INGRESO DE DATOS'!$D$21="Guayas/Santa Elena",'Tablas Guayaquil'!E213,'Tablas Resto de Ecuador'!E213)</f>
        <v>32041</v>
      </c>
      <c r="L213" s="276">
        <f>IF('INGRESO DE DATOS'!$D$21="Guayas/Santa Elena",'Tablas Guayaquil'!F213,'Tablas Resto de Ecuador'!F213)</f>
        <v>22834</v>
      </c>
      <c r="M213" s="276">
        <f>IF('INGRESO DE DATOS'!$D$21="Guayas/Santa Elena",'Tablas Guayaquil'!G213,'Tablas Resto de Ecuador'!G213)</f>
        <v>17913</v>
      </c>
      <c r="N213" s="3"/>
      <c r="O213" s="263">
        <f t="shared" si="99"/>
        <v>43112</v>
      </c>
      <c r="P213" s="263">
        <f t="shared" si="100"/>
        <v>39123.799999999996</v>
      </c>
      <c r="Q213" s="263">
        <f t="shared" si="101"/>
        <v>27234.85</v>
      </c>
      <c r="R213" s="263">
        <f t="shared" si="102"/>
        <v>19408.899999999998</v>
      </c>
      <c r="S213" s="263">
        <f t="shared" si="103"/>
        <v>15226.05</v>
      </c>
    </row>
    <row r="214" spans="1:19" ht="14" hidden="1" x14ac:dyDescent="0.15">
      <c r="A214" s="4">
        <v>77</v>
      </c>
      <c r="B214" s="7"/>
      <c r="C214" s="212">
        <f t="shared" si="94"/>
        <v>43112</v>
      </c>
      <c r="D214" s="212">
        <f t="shared" si="95"/>
        <v>39123.799999999996</v>
      </c>
      <c r="E214" s="212">
        <f t="shared" si="96"/>
        <v>27234.85</v>
      </c>
      <c r="F214" s="212">
        <f t="shared" si="97"/>
        <v>19408.899999999998</v>
      </c>
      <c r="G214" s="212">
        <f t="shared" si="98"/>
        <v>15226.05</v>
      </c>
      <c r="I214" s="276">
        <f>IF('INGRESO DE DATOS'!$D$21="Guayas/Santa Elena",'Tablas Guayaquil'!C214,'Tablas Resto de Ecuador'!C214)</f>
        <v>50720</v>
      </c>
      <c r="J214" s="276">
        <f>IF('INGRESO DE DATOS'!$D$21="Guayas/Santa Elena",'Tablas Guayaquil'!D214,'Tablas Resto de Ecuador'!D214)</f>
        <v>46028</v>
      </c>
      <c r="K214" s="276">
        <f>IF('INGRESO DE DATOS'!$D$21="Guayas/Santa Elena",'Tablas Guayaquil'!E214,'Tablas Resto de Ecuador'!E214)</f>
        <v>32041</v>
      </c>
      <c r="L214" s="276">
        <f>IF('INGRESO DE DATOS'!$D$21="Guayas/Santa Elena",'Tablas Guayaquil'!F214,'Tablas Resto de Ecuador'!F214)</f>
        <v>22834</v>
      </c>
      <c r="M214" s="276">
        <f>IF('INGRESO DE DATOS'!$D$21="Guayas/Santa Elena",'Tablas Guayaquil'!G214,'Tablas Resto de Ecuador'!G214)</f>
        <v>17913</v>
      </c>
      <c r="N214" s="3"/>
      <c r="O214" s="263">
        <f t="shared" si="99"/>
        <v>43112</v>
      </c>
      <c r="P214" s="263">
        <f t="shared" si="100"/>
        <v>39123.799999999996</v>
      </c>
      <c r="Q214" s="263">
        <f t="shared" si="101"/>
        <v>27234.85</v>
      </c>
      <c r="R214" s="263">
        <f t="shared" si="102"/>
        <v>19408.899999999998</v>
      </c>
      <c r="S214" s="263">
        <f t="shared" si="103"/>
        <v>15226.05</v>
      </c>
    </row>
    <row r="215" spans="1:19" ht="14" hidden="1" x14ac:dyDescent="0.15">
      <c r="A215" s="4">
        <v>78</v>
      </c>
      <c r="B215" s="7"/>
      <c r="C215" s="212">
        <f t="shared" si="94"/>
        <v>43112</v>
      </c>
      <c r="D215" s="212">
        <f t="shared" si="95"/>
        <v>39123.799999999996</v>
      </c>
      <c r="E215" s="212">
        <f t="shared" si="96"/>
        <v>27234.85</v>
      </c>
      <c r="F215" s="212">
        <f t="shared" si="97"/>
        <v>19408.899999999998</v>
      </c>
      <c r="G215" s="212">
        <f t="shared" si="98"/>
        <v>15226.05</v>
      </c>
      <c r="I215" s="276">
        <f>IF('INGRESO DE DATOS'!$D$21="Guayas/Santa Elena",'Tablas Guayaquil'!C215,'Tablas Resto de Ecuador'!C215)</f>
        <v>50720</v>
      </c>
      <c r="J215" s="276">
        <f>IF('INGRESO DE DATOS'!$D$21="Guayas/Santa Elena",'Tablas Guayaquil'!D215,'Tablas Resto de Ecuador'!D215)</f>
        <v>46028</v>
      </c>
      <c r="K215" s="276">
        <f>IF('INGRESO DE DATOS'!$D$21="Guayas/Santa Elena",'Tablas Guayaquil'!E215,'Tablas Resto de Ecuador'!E215)</f>
        <v>32041</v>
      </c>
      <c r="L215" s="276">
        <f>IF('INGRESO DE DATOS'!$D$21="Guayas/Santa Elena",'Tablas Guayaquil'!F215,'Tablas Resto de Ecuador'!F215)</f>
        <v>22834</v>
      </c>
      <c r="M215" s="276">
        <f>IF('INGRESO DE DATOS'!$D$21="Guayas/Santa Elena",'Tablas Guayaquil'!G215,'Tablas Resto de Ecuador'!G215)</f>
        <v>17913</v>
      </c>
      <c r="N215" s="3"/>
      <c r="O215" s="263">
        <f t="shared" si="99"/>
        <v>43112</v>
      </c>
      <c r="P215" s="263">
        <f t="shared" si="100"/>
        <v>39123.799999999996</v>
      </c>
      <c r="Q215" s="263">
        <f t="shared" si="101"/>
        <v>27234.85</v>
      </c>
      <c r="R215" s="263">
        <f t="shared" si="102"/>
        <v>19408.899999999998</v>
      </c>
      <c r="S215" s="263">
        <f t="shared" si="103"/>
        <v>15226.05</v>
      </c>
    </row>
    <row r="216" spans="1:19" ht="14" hidden="1" x14ac:dyDescent="0.15">
      <c r="A216" s="4">
        <v>79</v>
      </c>
      <c r="B216" s="7"/>
      <c r="C216" s="212">
        <f t="shared" si="94"/>
        <v>43112</v>
      </c>
      <c r="D216" s="212">
        <f t="shared" si="95"/>
        <v>39123.799999999996</v>
      </c>
      <c r="E216" s="212">
        <f t="shared" si="96"/>
        <v>27234.85</v>
      </c>
      <c r="F216" s="212">
        <f t="shared" si="97"/>
        <v>19408.899999999998</v>
      </c>
      <c r="G216" s="212">
        <f t="shared" si="98"/>
        <v>15226.05</v>
      </c>
      <c r="I216" s="276">
        <f>IF('INGRESO DE DATOS'!$D$21="Guayas/Santa Elena",'Tablas Guayaquil'!C216,'Tablas Resto de Ecuador'!C216)</f>
        <v>50720</v>
      </c>
      <c r="J216" s="276">
        <f>IF('INGRESO DE DATOS'!$D$21="Guayas/Santa Elena",'Tablas Guayaquil'!D216,'Tablas Resto de Ecuador'!D216)</f>
        <v>46028</v>
      </c>
      <c r="K216" s="276">
        <f>IF('INGRESO DE DATOS'!$D$21="Guayas/Santa Elena",'Tablas Guayaquil'!E216,'Tablas Resto de Ecuador'!E216)</f>
        <v>32041</v>
      </c>
      <c r="L216" s="276">
        <f>IF('INGRESO DE DATOS'!$D$21="Guayas/Santa Elena",'Tablas Guayaquil'!F216,'Tablas Resto de Ecuador'!F216)</f>
        <v>22834</v>
      </c>
      <c r="M216" s="276">
        <f>IF('INGRESO DE DATOS'!$D$21="Guayas/Santa Elena",'Tablas Guayaquil'!G216,'Tablas Resto de Ecuador'!G216)</f>
        <v>17913</v>
      </c>
      <c r="N216" s="3"/>
      <c r="O216" s="263">
        <f t="shared" si="99"/>
        <v>43112</v>
      </c>
      <c r="P216" s="263">
        <f t="shared" si="100"/>
        <v>39123.799999999996</v>
      </c>
      <c r="Q216" s="263">
        <f t="shared" si="101"/>
        <v>27234.85</v>
      </c>
      <c r="R216" s="263">
        <f t="shared" si="102"/>
        <v>19408.899999999998</v>
      </c>
      <c r="S216" s="263">
        <f t="shared" si="103"/>
        <v>15226.05</v>
      </c>
    </row>
    <row r="217" spans="1:19" ht="14" hidden="1" x14ac:dyDescent="0.15">
      <c r="A217" s="4">
        <v>80</v>
      </c>
      <c r="B217" s="7"/>
      <c r="C217" s="212">
        <f t="shared" si="94"/>
        <v>43112</v>
      </c>
      <c r="D217" s="212">
        <f t="shared" si="95"/>
        <v>39123.799999999996</v>
      </c>
      <c r="E217" s="212">
        <f t="shared" si="96"/>
        <v>27234.85</v>
      </c>
      <c r="F217" s="212">
        <f t="shared" si="97"/>
        <v>19408.899999999998</v>
      </c>
      <c r="G217" s="212">
        <f t="shared" si="98"/>
        <v>15226.05</v>
      </c>
      <c r="I217" s="276">
        <f>IF('INGRESO DE DATOS'!$D$21="Guayas/Santa Elena",'Tablas Guayaquil'!C217,'Tablas Resto de Ecuador'!C217)</f>
        <v>50720</v>
      </c>
      <c r="J217" s="276">
        <f>IF('INGRESO DE DATOS'!$D$21="Guayas/Santa Elena",'Tablas Guayaquil'!D217,'Tablas Resto de Ecuador'!D217)</f>
        <v>46028</v>
      </c>
      <c r="K217" s="276">
        <f>IF('INGRESO DE DATOS'!$D$21="Guayas/Santa Elena",'Tablas Guayaquil'!E217,'Tablas Resto de Ecuador'!E217)</f>
        <v>32041</v>
      </c>
      <c r="L217" s="276">
        <f>IF('INGRESO DE DATOS'!$D$21="Guayas/Santa Elena",'Tablas Guayaquil'!F217,'Tablas Resto de Ecuador'!F217)</f>
        <v>22834</v>
      </c>
      <c r="M217" s="276">
        <f>IF('INGRESO DE DATOS'!$D$21="Guayas/Santa Elena",'Tablas Guayaquil'!G217,'Tablas Resto de Ecuador'!G217)</f>
        <v>17913</v>
      </c>
      <c r="N217" s="3"/>
      <c r="O217" s="263">
        <f t="shared" si="99"/>
        <v>43112</v>
      </c>
      <c r="P217" s="263">
        <f t="shared" si="100"/>
        <v>39123.799999999996</v>
      </c>
      <c r="Q217" s="263">
        <f t="shared" si="101"/>
        <v>27234.85</v>
      </c>
      <c r="R217" s="263">
        <f t="shared" si="102"/>
        <v>19408.899999999998</v>
      </c>
      <c r="S217" s="263">
        <f t="shared" si="103"/>
        <v>15226.05</v>
      </c>
    </row>
    <row r="218" spans="1:19" ht="14" hidden="1" x14ac:dyDescent="0.15">
      <c r="A218" s="4">
        <v>81</v>
      </c>
      <c r="B218" s="7"/>
      <c r="C218" s="212">
        <f t="shared" si="94"/>
        <v>43112</v>
      </c>
      <c r="D218" s="212">
        <f t="shared" si="95"/>
        <v>39123.799999999996</v>
      </c>
      <c r="E218" s="212">
        <f t="shared" si="96"/>
        <v>27234.85</v>
      </c>
      <c r="F218" s="212">
        <f t="shared" si="97"/>
        <v>19408.899999999998</v>
      </c>
      <c r="G218" s="212">
        <f t="shared" si="98"/>
        <v>15226.05</v>
      </c>
      <c r="I218" s="276">
        <f>IF('INGRESO DE DATOS'!$D$21="Guayas/Santa Elena",'Tablas Guayaquil'!C218,'Tablas Resto de Ecuador'!C218)</f>
        <v>50720</v>
      </c>
      <c r="J218" s="276">
        <f>IF('INGRESO DE DATOS'!$D$21="Guayas/Santa Elena",'Tablas Guayaquil'!D218,'Tablas Resto de Ecuador'!D218)</f>
        <v>46028</v>
      </c>
      <c r="K218" s="276">
        <f>IF('INGRESO DE DATOS'!$D$21="Guayas/Santa Elena",'Tablas Guayaquil'!E218,'Tablas Resto de Ecuador'!E218)</f>
        <v>32041</v>
      </c>
      <c r="L218" s="276">
        <f>IF('INGRESO DE DATOS'!$D$21="Guayas/Santa Elena",'Tablas Guayaquil'!F218,'Tablas Resto de Ecuador'!F218)</f>
        <v>22834</v>
      </c>
      <c r="M218" s="276">
        <f>IF('INGRESO DE DATOS'!$D$21="Guayas/Santa Elena",'Tablas Guayaquil'!G218,'Tablas Resto de Ecuador'!G218)</f>
        <v>17913</v>
      </c>
      <c r="N218" s="3"/>
      <c r="O218" s="263">
        <f t="shared" si="99"/>
        <v>43112</v>
      </c>
      <c r="P218" s="263">
        <f t="shared" si="100"/>
        <v>39123.799999999996</v>
      </c>
      <c r="Q218" s="263">
        <f t="shared" si="101"/>
        <v>27234.85</v>
      </c>
      <c r="R218" s="263">
        <f t="shared" si="102"/>
        <v>19408.899999999998</v>
      </c>
      <c r="S218" s="263">
        <f t="shared" si="103"/>
        <v>15226.05</v>
      </c>
    </row>
    <row r="219" spans="1:19" ht="14" hidden="1" x14ac:dyDescent="0.15">
      <c r="A219" s="4">
        <v>82</v>
      </c>
      <c r="B219" s="7"/>
      <c r="C219" s="212">
        <f t="shared" si="94"/>
        <v>43112</v>
      </c>
      <c r="D219" s="212">
        <f t="shared" si="95"/>
        <v>39123.799999999996</v>
      </c>
      <c r="E219" s="212">
        <f t="shared" si="96"/>
        <v>27234.85</v>
      </c>
      <c r="F219" s="212">
        <f t="shared" si="97"/>
        <v>19408.899999999998</v>
      </c>
      <c r="G219" s="212">
        <f t="shared" si="98"/>
        <v>15226.05</v>
      </c>
      <c r="I219" s="276">
        <f>IF('INGRESO DE DATOS'!$D$21="Guayas/Santa Elena",'Tablas Guayaquil'!C219,'Tablas Resto de Ecuador'!C219)</f>
        <v>50720</v>
      </c>
      <c r="J219" s="276">
        <f>IF('INGRESO DE DATOS'!$D$21="Guayas/Santa Elena",'Tablas Guayaquil'!D219,'Tablas Resto de Ecuador'!D219)</f>
        <v>46028</v>
      </c>
      <c r="K219" s="276">
        <f>IF('INGRESO DE DATOS'!$D$21="Guayas/Santa Elena",'Tablas Guayaquil'!E219,'Tablas Resto de Ecuador'!E219)</f>
        <v>32041</v>
      </c>
      <c r="L219" s="276">
        <f>IF('INGRESO DE DATOS'!$D$21="Guayas/Santa Elena",'Tablas Guayaquil'!F219,'Tablas Resto de Ecuador'!F219)</f>
        <v>22834</v>
      </c>
      <c r="M219" s="276">
        <f>IF('INGRESO DE DATOS'!$D$21="Guayas/Santa Elena",'Tablas Guayaquil'!G219,'Tablas Resto de Ecuador'!G219)</f>
        <v>17913</v>
      </c>
      <c r="N219" s="3"/>
      <c r="O219" s="263">
        <f t="shared" si="99"/>
        <v>43112</v>
      </c>
      <c r="P219" s="263">
        <f t="shared" si="100"/>
        <v>39123.799999999996</v>
      </c>
      <c r="Q219" s="263">
        <f t="shared" si="101"/>
        <v>27234.85</v>
      </c>
      <c r="R219" s="263">
        <f t="shared" si="102"/>
        <v>19408.899999999998</v>
      </c>
      <c r="S219" s="263">
        <f t="shared" si="103"/>
        <v>15226.05</v>
      </c>
    </row>
    <row r="220" spans="1:19" ht="14" hidden="1" x14ac:dyDescent="0.15">
      <c r="A220" s="4">
        <v>83</v>
      </c>
      <c r="B220" s="7"/>
      <c r="C220" s="212">
        <f t="shared" ref="C220:C224" si="104">O220</f>
        <v>43112</v>
      </c>
      <c r="D220" s="212">
        <f t="shared" ref="D220:D224" si="105">P220</f>
        <v>39123.799999999996</v>
      </c>
      <c r="E220" s="212">
        <f t="shared" ref="E220:E224" si="106">Q220</f>
        <v>27234.85</v>
      </c>
      <c r="F220" s="212">
        <f t="shared" ref="F220:F224" si="107">R220</f>
        <v>19408.899999999998</v>
      </c>
      <c r="G220" s="212">
        <f t="shared" ref="G220:G224" si="108">S220</f>
        <v>15226.05</v>
      </c>
      <c r="I220" s="276">
        <f>IF('INGRESO DE DATOS'!$D$21="Guayas/Santa Elena",'Tablas Guayaquil'!C220,'Tablas Resto de Ecuador'!C220)</f>
        <v>50720</v>
      </c>
      <c r="J220" s="276">
        <f>IF('INGRESO DE DATOS'!$D$21="Guayas/Santa Elena",'Tablas Guayaquil'!D220,'Tablas Resto de Ecuador'!D220)</f>
        <v>46028</v>
      </c>
      <c r="K220" s="276">
        <f>IF('INGRESO DE DATOS'!$D$21="Guayas/Santa Elena",'Tablas Guayaquil'!E220,'Tablas Resto de Ecuador'!E220)</f>
        <v>32041</v>
      </c>
      <c r="L220" s="276">
        <f>IF('INGRESO DE DATOS'!$D$21="Guayas/Santa Elena",'Tablas Guayaquil'!F220,'Tablas Resto de Ecuador'!F220)</f>
        <v>22834</v>
      </c>
      <c r="M220" s="276">
        <f>IF('INGRESO DE DATOS'!$D$21="Guayas/Santa Elena",'Tablas Guayaquil'!G220,'Tablas Resto de Ecuador'!G220)</f>
        <v>17913</v>
      </c>
      <c r="N220" s="3"/>
      <c r="O220" s="263">
        <f t="shared" ref="O220:O224" si="109">I220*0.85</f>
        <v>43112</v>
      </c>
      <c r="P220" s="263">
        <f t="shared" ref="P220:P224" si="110">J220*0.85</f>
        <v>39123.799999999996</v>
      </c>
      <c r="Q220" s="263">
        <f t="shared" ref="Q220:Q224" si="111">K220*0.85</f>
        <v>27234.85</v>
      </c>
      <c r="R220" s="263">
        <f t="shared" ref="R220:R224" si="112">L220*0.85</f>
        <v>19408.899999999998</v>
      </c>
      <c r="S220" s="263">
        <f t="shared" ref="S220:S224" si="113">M220*0.85</f>
        <v>15226.05</v>
      </c>
    </row>
    <row r="221" spans="1:19" ht="14" hidden="1" x14ac:dyDescent="0.15">
      <c r="A221" s="4">
        <v>84</v>
      </c>
      <c r="B221" s="7" t="s">
        <v>3</v>
      </c>
      <c r="C221" s="212">
        <f t="shared" si="104"/>
        <v>43112</v>
      </c>
      <c r="D221" s="212">
        <f t="shared" si="105"/>
        <v>39123.799999999996</v>
      </c>
      <c r="E221" s="212">
        <f t="shared" si="106"/>
        <v>27234.85</v>
      </c>
      <c r="F221" s="212">
        <f t="shared" si="107"/>
        <v>19408.899999999998</v>
      </c>
      <c r="G221" s="212">
        <f t="shared" si="108"/>
        <v>15226.05</v>
      </c>
      <c r="I221" s="276">
        <f>IF('INGRESO DE DATOS'!$D$21="Guayas/Santa Elena",'Tablas Guayaquil'!C221,'Tablas Resto de Ecuador'!C221)</f>
        <v>50720</v>
      </c>
      <c r="J221" s="276">
        <f>IF('INGRESO DE DATOS'!$D$21="Guayas/Santa Elena",'Tablas Guayaquil'!D221,'Tablas Resto de Ecuador'!D221)</f>
        <v>46028</v>
      </c>
      <c r="K221" s="276">
        <f>IF('INGRESO DE DATOS'!$D$21="Guayas/Santa Elena",'Tablas Guayaquil'!E221,'Tablas Resto de Ecuador'!E221)</f>
        <v>32041</v>
      </c>
      <c r="L221" s="276">
        <f>IF('INGRESO DE DATOS'!$D$21="Guayas/Santa Elena",'Tablas Guayaquil'!F221,'Tablas Resto de Ecuador'!F221)</f>
        <v>22834</v>
      </c>
      <c r="M221" s="276">
        <f>IF('INGRESO DE DATOS'!$D$21="Guayas/Santa Elena",'Tablas Guayaquil'!G221,'Tablas Resto de Ecuador'!G221)</f>
        <v>17913</v>
      </c>
      <c r="N221" s="3"/>
      <c r="O221" s="263">
        <f t="shared" si="109"/>
        <v>43112</v>
      </c>
      <c r="P221" s="263">
        <f t="shared" si="110"/>
        <v>39123.799999999996</v>
      </c>
      <c r="Q221" s="263">
        <f t="shared" si="111"/>
        <v>27234.85</v>
      </c>
      <c r="R221" s="263">
        <f t="shared" si="112"/>
        <v>19408.899999999998</v>
      </c>
      <c r="S221" s="263">
        <f t="shared" si="113"/>
        <v>15226.05</v>
      </c>
    </row>
    <row r="222" spans="1:19" ht="14" hidden="1" x14ac:dyDescent="0.15">
      <c r="A222" s="4">
        <v>1</v>
      </c>
      <c r="B222" s="7" t="s">
        <v>4</v>
      </c>
      <c r="C222" s="212">
        <f t="shared" si="104"/>
        <v>2212.5499999999997</v>
      </c>
      <c r="D222" s="212">
        <f t="shared" si="105"/>
        <v>2009.3999999999999</v>
      </c>
      <c r="E222" s="212">
        <f t="shared" si="106"/>
        <v>1479</v>
      </c>
      <c r="F222" s="212">
        <f t="shared" si="107"/>
        <v>1055.7</v>
      </c>
      <c r="G222" s="212">
        <f t="shared" si="108"/>
        <v>828.75</v>
      </c>
      <c r="I222" s="276">
        <f>IF('INGRESO DE DATOS'!$D$21="Guayas/Santa Elena",'Tablas Guayaquil'!C222,'Tablas Resto de Ecuador'!C222)</f>
        <v>2603</v>
      </c>
      <c r="J222" s="276">
        <f>IF('INGRESO DE DATOS'!$D$21="Guayas/Santa Elena",'Tablas Guayaquil'!D222,'Tablas Resto de Ecuador'!D222)</f>
        <v>2364</v>
      </c>
      <c r="K222" s="276">
        <f>IF('INGRESO DE DATOS'!$D$21="Guayas/Santa Elena",'Tablas Guayaquil'!E222,'Tablas Resto de Ecuador'!E222)</f>
        <v>1740</v>
      </c>
      <c r="L222" s="276">
        <f>IF('INGRESO DE DATOS'!$D$21="Guayas/Santa Elena",'Tablas Guayaquil'!F222,'Tablas Resto de Ecuador'!F222)</f>
        <v>1242</v>
      </c>
      <c r="M222" s="276">
        <f>IF('INGRESO DE DATOS'!$D$21="Guayas/Santa Elena",'Tablas Guayaquil'!G222,'Tablas Resto de Ecuador'!G222)</f>
        <v>975</v>
      </c>
      <c r="N222" s="3"/>
      <c r="O222" s="263">
        <f t="shared" si="109"/>
        <v>2212.5499999999997</v>
      </c>
      <c r="P222" s="263">
        <f t="shared" si="110"/>
        <v>2009.3999999999999</v>
      </c>
      <c r="Q222" s="263">
        <f t="shared" si="111"/>
        <v>1479</v>
      </c>
      <c r="R222" s="263">
        <f t="shared" si="112"/>
        <v>1055.7</v>
      </c>
      <c r="S222" s="263">
        <f t="shared" si="113"/>
        <v>828.75</v>
      </c>
    </row>
    <row r="223" spans="1:19" ht="14" hidden="1" x14ac:dyDescent="0.15">
      <c r="A223" s="4">
        <v>2</v>
      </c>
      <c r="B223" s="7" t="s">
        <v>1</v>
      </c>
      <c r="C223" s="212">
        <f t="shared" si="104"/>
        <v>3760.4</v>
      </c>
      <c r="D223" s="212">
        <f t="shared" si="105"/>
        <v>3413.6</v>
      </c>
      <c r="E223" s="212">
        <f t="shared" si="106"/>
        <v>2515.15</v>
      </c>
      <c r="F223" s="212">
        <f t="shared" si="107"/>
        <v>1794.35</v>
      </c>
      <c r="G223" s="212">
        <f t="shared" si="108"/>
        <v>1406.75</v>
      </c>
      <c r="I223" s="276">
        <f>IF('INGRESO DE DATOS'!$D$21="Guayas/Santa Elena",'Tablas Guayaquil'!C223,'Tablas Resto de Ecuador'!C223)</f>
        <v>4424</v>
      </c>
      <c r="J223" s="276">
        <f>IF('INGRESO DE DATOS'!$D$21="Guayas/Santa Elena",'Tablas Guayaquil'!D223,'Tablas Resto de Ecuador'!D223)</f>
        <v>4016</v>
      </c>
      <c r="K223" s="276">
        <f>IF('INGRESO DE DATOS'!$D$21="Guayas/Santa Elena",'Tablas Guayaquil'!E223,'Tablas Resto de Ecuador'!E223)</f>
        <v>2959</v>
      </c>
      <c r="L223" s="276">
        <f>IF('INGRESO DE DATOS'!$D$21="Guayas/Santa Elena",'Tablas Guayaquil'!F223,'Tablas Resto de Ecuador'!F223)</f>
        <v>2111</v>
      </c>
      <c r="M223" s="276">
        <f>IF('INGRESO DE DATOS'!$D$21="Guayas/Santa Elena",'Tablas Guayaquil'!G223,'Tablas Resto de Ecuador'!G223)</f>
        <v>1655</v>
      </c>
      <c r="N223" s="3"/>
      <c r="O223" s="263">
        <f t="shared" si="109"/>
        <v>3760.4</v>
      </c>
      <c r="P223" s="263">
        <f t="shared" si="110"/>
        <v>3413.6</v>
      </c>
      <c r="Q223" s="263">
        <f t="shared" si="111"/>
        <v>2515.15</v>
      </c>
      <c r="R223" s="263">
        <f t="shared" si="112"/>
        <v>1794.35</v>
      </c>
      <c r="S223" s="263">
        <f t="shared" si="113"/>
        <v>1406.75</v>
      </c>
    </row>
    <row r="224" spans="1:19" ht="14" hidden="1" x14ac:dyDescent="0.15">
      <c r="A224" s="4">
        <v>3</v>
      </c>
      <c r="B224" s="7" t="s">
        <v>5</v>
      </c>
      <c r="C224" s="212">
        <f t="shared" si="104"/>
        <v>5307.4</v>
      </c>
      <c r="D224" s="212">
        <f t="shared" si="105"/>
        <v>4818.6499999999996</v>
      </c>
      <c r="E224" s="212">
        <f t="shared" si="106"/>
        <v>3547.9</v>
      </c>
      <c r="F224" s="212">
        <f t="shared" si="107"/>
        <v>2529.6</v>
      </c>
      <c r="G224" s="212">
        <f t="shared" si="108"/>
        <v>1984.75</v>
      </c>
      <c r="I224" s="276">
        <f>IF('INGRESO DE DATOS'!$D$21="Guayas/Santa Elena",'Tablas Guayaquil'!C224,'Tablas Resto de Ecuador'!C224)</f>
        <v>6244</v>
      </c>
      <c r="J224" s="276">
        <f>IF('INGRESO DE DATOS'!$D$21="Guayas/Santa Elena",'Tablas Guayaquil'!D224,'Tablas Resto de Ecuador'!D224)</f>
        <v>5669</v>
      </c>
      <c r="K224" s="276">
        <f>IF('INGRESO DE DATOS'!$D$21="Guayas/Santa Elena",'Tablas Guayaquil'!E224,'Tablas Resto de Ecuador'!E224)</f>
        <v>4174</v>
      </c>
      <c r="L224" s="276">
        <f>IF('INGRESO DE DATOS'!$D$21="Guayas/Santa Elena",'Tablas Guayaquil'!F224,'Tablas Resto de Ecuador'!F224)</f>
        <v>2976</v>
      </c>
      <c r="M224" s="276">
        <f>IF('INGRESO DE DATOS'!$D$21="Guayas/Santa Elena",'Tablas Guayaquil'!G224,'Tablas Resto de Ecuador'!G224)</f>
        <v>2335</v>
      </c>
      <c r="N224" s="3"/>
      <c r="O224" s="263">
        <f t="shared" si="109"/>
        <v>5307.4</v>
      </c>
      <c r="P224" s="263">
        <f t="shared" si="110"/>
        <v>4818.6499999999996</v>
      </c>
      <c r="Q224" s="263">
        <f t="shared" si="111"/>
        <v>3547.9</v>
      </c>
      <c r="R224" s="263">
        <f t="shared" si="112"/>
        <v>2529.6</v>
      </c>
      <c r="S224" s="263">
        <f t="shared" si="113"/>
        <v>1984.75</v>
      </c>
    </row>
    <row r="225" spans="1:7" hidden="1" x14ac:dyDescent="0.15">
      <c r="A225" s="4"/>
      <c r="B225" s="8"/>
      <c r="C225" s="9"/>
      <c r="D225" s="9"/>
      <c r="E225" s="9"/>
      <c r="F225" s="9"/>
      <c r="G225" s="9"/>
    </row>
    <row r="226" spans="1:7" ht="18" hidden="1" x14ac:dyDescent="0.2">
      <c r="A226" s="505" t="s">
        <v>18</v>
      </c>
      <c r="B226" s="506"/>
      <c r="C226" s="506"/>
      <c r="D226" s="506"/>
      <c r="E226" s="506"/>
      <c r="F226" s="506"/>
      <c r="G226" s="506"/>
    </row>
    <row r="227" spans="1:7" hidden="1" x14ac:dyDescent="0.15">
      <c r="A227" s="501" t="s">
        <v>0</v>
      </c>
      <c r="B227" s="502"/>
      <c r="C227" s="502"/>
      <c r="D227" s="502"/>
      <c r="E227" s="502"/>
      <c r="F227" s="502"/>
      <c r="G227" s="502"/>
    </row>
    <row r="228" spans="1:7" hidden="1" x14ac:dyDescent="0.15">
      <c r="A228" s="4" t="s">
        <v>2</v>
      </c>
      <c r="B228" s="5" t="s">
        <v>2</v>
      </c>
      <c r="C228" s="35">
        <v>2000</v>
      </c>
      <c r="D228" s="35">
        <v>3500</v>
      </c>
      <c r="E228" s="39">
        <v>5000</v>
      </c>
      <c r="F228" s="35">
        <v>10000</v>
      </c>
      <c r="G228" s="35">
        <v>20000</v>
      </c>
    </row>
    <row r="229" spans="1:7" hidden="1" x14ac:dyDescent="0.15">
      <c r="A229" s="4">
        <v>18</v>
      </c>
      <c r="B229" s="7"/>
      <c r="C229" s="10">
        <f t="shared" ref="C229:G229" si="114">+C155*$K$2</f>
        <v>488.69333333333333</v>
      </c>
      <c r="D229" s="10">
        <f t="shared" si="114"/>
        <v>443.39400000000001</v>
      </c>
      <c r="E229" s="10">
        <f t="shared" si="114"/>
        <v>322.72800000000001</v>
      </c>
      <c r="F229" s="10">
        <f t="shared" si="114"/>
        <v>230.22533333333334</v>
      </c>
      <c r="G229" s="10">
        <f t="shared" si="114"/>
        <v>180.56266666666667</v>
      </c>
    </row>
    <row r="230" spans="1:7" hidden="1" x14ac:dyDescent="0.15">
      <c r="A230" s="4">
        <v>19</v>
      </c>
      <c r="B230" s="7"/>
      <c r="C230" s="10">
        <f t="shared" ref="C230:G230" si="115">+C156*$K$2</f>
        <v>488.69333333333333</v>
      </c>
      <c r="D230" s="10">
        <f t="shared" si="115"/>
        <v>443.39400000000001</v>
      </c>
      <c r="E230" s="10">
        <f t="shared" si="115"/>
        <v>322.72800000000001</v>
      </c>
      <c r="F230" s="10">
        <f t="shared" si="115"/>
        <v>230.22533333333334</v>
      </c>
      <c r="G230" s="10">
        <f t="shared" si="115"/>
        <v>180.56266666666667</v>
      </c>
    </row>
    <row r="231" spans="1:7" hidden="1" x14ac:dyDescent="0.15">
      <c r="A231" s="4">
        <v>20</v>
      </c>
      <c r="B231" s="7"/>
      <c r="C231" s="10">
        <f t="shared" ref="C231:G231" si="116">+C157*$K$2</f>
        <v>488.69333333333333</v>
      </c>
      <c r="D231" s="10">
        <f t="shared" si="116"/>
        <v>443.39400000000001</v>
      </c>
      <c r="E231" s="10">
        <f t="shared" si="116"/>
        <v>322.72800000000001</v>
      </c>
      <c r="F231" s="10">
        <f t="shared" si="116"/>
        <v>230.22533333333334</v>
      </c>
      <c r="G231" s="10">
        <f t="shared" si="116"/>
        <v>180.56266666666667</v>
      </c>
    </row>
    <row r="232" spans="1:7" hidden="1" x14ac:dyDescent="0.15">
      <c r="A232" s="4">
        <v>21</v>
      </c>
      <c r="B232" s="7"/>
      <c r="C232" s="10">
        <f t="shared" ref="C232:G232" si="117">+C158*$K$2</f>
        <v>488.69333333333333</v>
      </c>
      <c r="D232" s="10">
        <f t="shared" si="117"/>
        <v>443.39400000000001</v>
      </c>
      <c r="E232" s="10">
        <f t="shared" si="117"/>
        <v>322.72800000000001</v>
      </c>
      <c r="F232" s="10">
        <f t="shared" si="117"/>
        <v>230.22533333333334</v>
      </c>
      <c r="G232" s="10">
        <f t="shared" si="117"/>
        <v>180.56266666666667</v>
      </c>
    </row>
    <row r="233" spans="1:7" hidden="1" x14ac:dyDescent="0.15">
      <c r="A233" s="4">
        <v>22</v>
      </c>
      <c r="B233" s="7"/>
      <c r="C233" s="10">
        <f t="shared" ref="C233:G233" si="118">+C159*$K$2</f>
        <v>488.69333333333333</v>
      </c>
      <c r="D233" s="10">
        <f t="shared" si="118"/>
        <v>443.39400000000001</v>
      </c>
      <c r="E233" s="10">
        <f t="shared" si="118"/>
        <v>322.72800000000001</v>
      </c>
      <c r="F233" s="10">
        <f t="shared" si="118"/>
        <v>230.22533333333334</v>
      </c>
      <c r="G233" s="10">
        <f t="shared" si="118"/>
        <v>180.56266666666667</v>
      </c>
    </row>
    <row r="234" spans="1:7" hidden="1" x14ac:dyDescent="0.15">
      <c r="A234" s="4">
        <v>23</v>
      </c>
      <c r="B234" s="7"/>
      <c r="C234" s="10">
        <f t="shared" ref="C234:G234" si="119">+C160*$K$2</f>
        <v>488.69333333333333</v>
      </c>
      <c r="D234" s="10">
        <f t="shared" si="119"/>
        <v>443.39400000000001</v>
      </c>
      <c r="E234" s="10">
        <f t="shared" si="119"/>
        <v>322.72800000000001</v>
      </c>
      <c r="F234" s="10">
        <f t="shared" si="119"/>
        <v>230.22533333333334</v>
      </c>
      <c r="G234" s="10">
        <f t="shared" si="119"/>
        <v>180.56266666666667</v>
      </c>
    </row>
    <row r="235" spans="1:7" hidden="1" x14ac:dyDescent="0.15">
      <c r="A235" s="4">
        <v>24</v>
      </c>
      <c r="B235" s="7"/>
      <c r="C235" s="10">
        <f t="shared" ref="C235:G235" si="120">+C161*$K$2</f>
        <v>488.69333333333333</v>
      </c>
      <c r="D235" s="10">
        <f t="shared" si="120"/>
        <v>443.39400000000001</v>
      </c>
      <c r="E235" s="10">
        <f t="shared" si="120"/>
        <v>322.72800000000001</v>
      </c>
      <c r="F235" s="10">
        <f t="shared" si="120"/>
        <v>230.22533333333334</v>
      </c>
      <c r="G235" s="10">
        <f t="shared" si="120"/>
        <v>180.56266666666667</v>
      </c>
    </row>
    <row r="236" spans="1:7" hidden="1" x14ac:dyDescent="0.15">
      <c r="A236" s="4">
        <v>25</v>
      </c>
      <c r="B236" s="7"/>
      <c r="C236" s="10">
        <f t="shared" ref="C236:G236" si="121">+C162*$K$2</f>
        <v>522.17200000000003</v>
      </c>
      <c r="D236" s="10">
        <f t="shared" si="121"/>
        <v>473.77866666666665</v>
      </c>
      <c r="E236" s="10">
        <f t="shared" si="121"/>
        <v>341.21266666666668</v>
      </c>
      <c r="F236" s="10">
        <f t="shared" si="121"/>
        <v>243.31533333333331</v>
      </c>
      <c r="G236" s="10">
        <f t="shared" si="121"/>
        <v>190.876</v>
      </c>
    </row>
    <row r="237" spans="1:7" hidden="1" x14ac:dyDescent="0.15">
      <c r="A237" s="4">
        <v>26</v>
      </c>
      <c r="B237" s="7"/>
      <c r="C237" s="10">
        <f t="shared" ref="C237:G237" si="122">+C163*$K$2</f>
        <v>522.17200000000003</v>
      </c>
      <c r="D237" s="10">
        <f t="shared" si="122"/>
        <v>473.77866666666665</v>
      </c>
      <c r="E237" s="10">
        <f t="shared" si="122"/>
        <v>341.21266666666668</v>
      </c>
      <c r="F237" s="10">
        <f t="shared" si="122"/>
        <v>243.31533333333331</v>
      </c>
      <c r="G237" s="10">
        <f t="shared" si="122"/>
        <v>190.876</v>
      </c>
    </row>
    <row r="238" spans="1:7" hidden="1" x14ac:dyDescent="0.15">
      <c r="A238" s="4">
        <v>27</v>
      </c>
      <c r="B238" s="7"/>
      <c r="C238" s="10">
        <f t="shared" ref="C238:G238" si="123">+C164*$K$2</f>
        <v>522.17200000000003</v>
      </c>
      <c r="D238" s="10">
        <f t="shared" si="123"/>
        <v>473.77866666666665</v>
      </c>
      <c r="E238" s="10">
        <f t="shared" si="123"/>
        <v>341.21266666666668</v>
      </c>
      <c r="F238" s="10">
        <f t="shared" si="123"/>
        <v>243.31533333333331</v>
      </c>
      <c r="G238" s="10">
        <f t="shared" si="123"/>
        <v>190.876</v>
      </c>
    </row>
    <row r="239" spans="1:7" hidden="1" x14ac:dyDescent="0.15">
      <c r="A239" s="4">
        <v>28</v>
      </c>
      <c r="B239" s="7"/>
      <c r="C239" s="10">
        <f t="shared" ref="C239:G239" si="124">+C165*$K$2</f>
        <v>522.17200000000003</v>
      </c>
      <c r="D239" s="10">
        <f t="shared" si="124"/>
        <v>473.77866666666665</v>
      </c>
      <c r="E239" s="10">
        <f t="shared" si="124"/>
        <v>341.21266666666668</v>
      </c>
      <c r="F239" s="10">
        <f t="shared" si="124"/>
        <v>243.31533333333331</v>
      </c>
      <c r="G239" s="10">
        <f t="shared" si="124"/>
        <v>190.876</v>
      </c>
    </row>
    <row r="240" spans="1:7" hidden="1" x14ac:dyDescent="0.15">
      <c r="A240" s="4">
        <v>29</v>
      </c>
      <c r="B240" s="7"/>
      <c r="C240" s="10">
        <f t="shared" ref="C240:G240" si="125">+C166*$K$2</f>
        <v>522.17200000000003</v>
      </c>
      <c r="D240" s="10">
        <f t="shared" si="125"/>
        <v>473.77866666666665</v>
      </c>
      <c r="E240" s="10">
        <f t="shared" si="125"/>
        <v>341.21266666666668</v>
      </c>
      <c r="F240" s="10">
        <f t="shared" si="125"/>
        <v>243.31533333333331</v>
      </c>
      <c r="G240" s="10">
        <f t="shared" si="125"/>
        <v>190.876</v>
      </c>
    </row>
    <row r="241" spans="1:7" hidden="1" x14ac:dyDescent="0.15">
      <c r="A241" s="4">
        <v>30</v>
      </c>
      <c r="B241" s="7"/>
      <c r="C241" s="10">
        <f t="shared" ref="C241:G241" si="126">+C167*$K$2</f>
        <v>580.72</v>
      </c>
      <c r="D241" s="10">
        <f t="shared" si="126"/>
        <v>526.93200000000002</v>
      </c>
      <c r="E241" s="10">
        <f t="shared" si="126"/>
        <v>374.53266666666667</v>
      </c>
      <c r="F241" s="10">
        <f t="shared" si="126"/>
        <v>267.036</v>
      </c>
      <c r="G241" s="10">
        <f t="shared" si="126"/>
        <v>209.44</v>
      </c>
    </row>
    <row r="242" spans="1:7" hidden="1" x14ac:dyDescent="0.15">
      <c r="A242" s="4">
        <v>31</v>
      </c>
      <c r="B242" s="7"/>
      <c r="C242" s="10">
        <f t="shared" ref="C242:G242" si="127">+C168*$K$2</f>
        <v>580.72</v>
      </c>
      <c r="D242" s="10">
        <f t="shared" si="127"/>
        <v>526.93200000000002</v>
      </c>
      <c r="E242" s="10">
        <f t="shared" si="127"/>
        <v>374.53266666666667</v>
      </c>
      <c r="F242" s="10">
        <f t="shared" si="127"/>
        <v>267.036</v>
      </c>
      <c r="G242" s="10">
        <f t="shared" si="127"/>
        <v>209.44</v>
      </c>
    </row>
    <row r="243" spans="1:7" hidden="1" x14ac:dyDescent="0.15">
      <c r="A243" s="4">
        <v>32</v>
      </c>
      <c r="B243" s="7"/>
      <c r="C243" s="10">
        <f t="shared" ref="C243:G243" si="128">+C169*$K$2</f>
        <v>580.72</v>
      </c>
      <c r="D243" s="10">
        <f t="shared" si="128"/>
        <v>526.93200000000002</v>
      </c>
      <c r="E243" s="10">
        <f t="shared" si="128"/>
        <v>374.53266666666667</v>
      </c>
      <c r="F243" s="10">
        <f t="shared" si="128"/>
        <v>267.036</v>
      </c>
      <c r="G243" s="10">
        <f t="shared" si="128"/>
        <v>209.44</v>
      </c>
    </row>
    <row r="244" spans="1:7" hidden="1" x14ac:dyDescent="0.15">
      <c r="A244" s="4">
        <v>33</v>
      </c>
      <c r="B244" s="7"/>
      <c r="C244" s="10">
        <f t="shared" ref="C244:G244" si="129">+C170*$K$2</f>
        <v>580.72</v>
      </c>
      <c r="D244" s="10">
        <f t="shared" si="129"/>
        <v>526.93200000000002</v>
      </c>
      <c r="E244" s="10">
        <f t="shared" si="129"/>
        <v>374.53266666666667</v>
      </c>
      <c r="F244" s="10">
        <f t="shared" si="129"/>
        <v>267.036</v>
      </c>
      <c r="G244" s="10">
        <f t="shared" si="129"/>
        <v>209.44</v>
      </c>
    </row>
    <row r="245" spans="1:7" hidden="1" x14ac:dyDescent="0.15">
      <c r="A245" s="4">
        <v>34</v>
      </c>
      <c r="B245" s="7"/>
      <c r="C245" s="10">
        <f t="shared" ref="C245:G245" si="130">+C171*$K$2</f>
        <v>580.72</v>
      </c>
      <c r="D245" s="10">
        <f t="shared" si="130"/>
        <v>526.93200000000002</v>
      </c>
      <c r="E245" s="10">
        <f t="shared" si="130"/>
        <v>374.53266666666667</v>
      </c>
      <c r="F245" s="10">
        <f t="shared" si="130"/>
        <v>267.036</v>
      </c>
      <c r="G245" s="10">
        <f t="shared" si="130"/>
        <v>209.44</v>
      </c>
    </row>
    <row r="246" spans="1:7" hidden="1" x14ac:dyDescent="0.15">
      <c r="A246" s="4">
        <v>35</v>
      </c>
      <c r="B246" s="7"/>
      <c r="C246" s="10">
        <f t="shared" ref="C246:G246" si="131">+C172*$K$2</f>
        <v>648.15333333333331</v>
      </c>
      <c r="D246" s="10">
        <f t="shared" si="131"/>
        <v>588.33600000000001</v>
      </c>
      <c r="E246" s="10">
        <f t="shared" si="131"/>
        <v>413.88200000000001</v>
      </c>
      <c r="F246" s="10">
        <f t="shared" si="131"/>
        <v>295.19933333333336</v>
      </c>
      <c r="G246" s="10">
        <f t="shared" si="131"/>
        <v>231.57400000000001</v>
      </c>
    </row>
    <row r="247" spans="1:7" hidden="1" x14ac:dyDescent="0.15">
      <c r="A247" s="4">
        <v>36</v>
      </c>
      <c r="B247" s="7"/>
      <c r="C247" s="10">
        <f t="shared" ref="C247:G247" si="132">+C173*$K$2</f>
        <v>648.15333333333331</v>
      </c>
      <c r="D247" s="10">
        <f t="shared" si="132"/>
        <v>588.33600000000001</v>
      </c>
      <c r="E247" s="10">
        <f t="shared" si="132"/>
        <v>413.88200000000001</v>
      </c>
      <c r="F247" s="10">
        <f t="shared" si="132"/>
        <v>295.19933333333336</v>
      </c>
      <c r="G247" s="10">
        <f t="shared" si="132"/>
        <v>231.57400000000001</v>
      </c>
    </row>
    <row r="248" spans="1:7" hidden="1" x14ac:dyDescent="0.15">
      <c r="A248" s="4">
        <v>37</v>
      </c>
      <c r="B248" s="7"/>
      <c r="C248" s="10">
        <f t="shared" ref="C248:G248" si="133">+C174*$K$2</f>
        <v>648.15333333333331</v>
      </c>
      <c r="D248" s="10">
        <f t="shared" si="133"/>
        <v>588.33600000000001</v>
      </c>
      <c r="E248" s="10">
        <f t="shared" si="133"/>
        <v>413.88200000000001</v>
      </c>
      <c r="F248" s="10">
        <f t="shared" si="133"/>
        <v>295.19933333333336</v>
      </c>
      <c r="G248" s="10">
        <f t="shared" si="133"/>
        <v>231.57400000000001</v>
      </c>
    </row>
    <row r="249" spans="1:7" hidden="1" x14ac:dyDescent="0.15">
      <c r="A249" s="4">
        <v>38</v>
      </c>
      <c r="B249" s="7"/>
      <c r="C249" s="10">
        <f t="shared" ref="C249:G249" si="134">+C175*$K$2</f>
        <v>648.15333333333331</v>
      </c>
      <c r="D249" s="10">
        <f t="shared" si="134"/>
        <v>588.33600000000001</v>
      </c>
      <c r="E249" s="10">
        <f t="shared" si="134"/>
        <v>413.88200000000001</v>
      </c>
      <c r="F249" s="10">
        <f t="shared" si="134"/>
        <v>295.19933333333336</v>
      </c>
      <c r="G249" s="10">
        <f t="shared" si="134"/>
        <v>231.57400000000001</v>
      </c>
    </row>
    <row r="250" spans="1:7" hidden="1" x14ac:dyDescent="0.15">
      <c r="A250" s="4">
        <v>39</v>
      </c>
      <c r="B250" s="7"/>
      <c r="C250" s="10">
        <f t="shared" ref="C250:G250" si="135">+C176*$K$2</f>
        <v>648.15333333333331</v>
      </c>
      <c r="D250" s="10">
        <f t="shared" si="135"/>
        <v>588.33600000000001</v>
      </c>
      <c r="E250" s="10">
        <f t="shared" si="135"/>
        <v>413.88200000000001</v>
      </c>
      <c r="F250" s="10">
        <f t="shared" si="135"/>
        <v>295.19933333333336</v>
      </c>
      <c r="G250" s="10">
        <f t="shared" si="135"/>
        <v>231.57400000000001</v>
      </c>
    </row>
    <row r="251" spans="1:7" hidden="1" x14ac:dyDescent="0.15">
      <c r="A251" s="4">
        <v>40</v>
      </c>
      <c r="B251" s="7"/>
      <c r="C251" s="10">
        <f t="shared" ref="C251:G251" si="136">+C177*$K$2</f>
        <v>726.13800000000003</v>
      </c>
      <c r="D251" s="10">
        <f t="shared" si="136"/>
        <v>658.86333333333334</v>
      </c>
      <c r="E251" s="10">
        <f t="shared" si="136"/>
        <v>460.21266666666662</v>
      </c>
      <c r="F251" s="10">
        <f t="shared" si="136"/>
        <v>328.04333333333335</v>
      </c>
      <c r="G251" s="10">
        <f t="shared" si="136"/>
        <v>257.35733333333337</v>
      </c>
    </row>
    <row r="252" spans="1:7" hidden="1" x14ac:dyDescent="0.15">
      <c r="A252" s="4">
        <v>41</v>
      </c>
      <c r="B252" s="7"/>
      <c r="C252" s="10">
        <f t="shared" ref="C252:G252" si="137">+C178*$K$2</f>
        <v>726.13800000000003</v>
      </c>
      <c r="D252" s="10">
        <f t="shared" si="137"/>
        <v>658.86333333333334</v>
      </c>
      <c r="E252" s="10">
        <f t="shared" si="137"/>
        <v>460.21266666666662</v>
      </c>
      <c r="F252" s="10">
        <f t="shared" si="137"/>
        <v>328.04333333333335</v>
      </c>
      <c r="G252" s="10">
        <f t="shared" si="137"/>
        <v>257.35733333333337</v>
      </c>
    </row>
    <row r="253" spans="1:7" hidden="1" x14ac:dyDescent="0.15">
      <c r="A253" s="4">
        <v>42</v>
      </c>
      <c r="B253" s="7"/>
      <c r="C253" s="10">
        <f t="shared" ref="C253:G253" si="138">+C179*$K$2</f>
        <v>726.13800000000003</v>
      </c>
      <c r="D253" s="10">
        <f t="shared" si="138"/>
        <v>658.86333333333334</v>
      </c>
      <c r="E253" s="10">
        <f t="shared" si="138"/>
        <v>460.21266666666662</v>
      </c>
      <c r="F253" s="10">
        <f t="shared" si="138"/>
        <v>328.04333333333335</v>
      </c>
      <c r="G253" s="10">
        <f t="shared" si="138"/>
        <v>257.35733333333337</v>
      </c>
    </row>
    <row r="254" spans="1:7" hidden="1" x14ac:dyDescent="0.15">
      <c r="A254" s="4">
        <v>43</v>
      </c>
      <c r="B254" s="7"/>
      <c r="C254" s="10">
        <f t="shared" ref="C254:G254" si="139">+C180*$K$2</f>
        <v>726.13800000000003</v>
      </c>
      <c r="D254" s="10">
        <f t="shared" si="139"/>
        <v>658.86333333333334</v>
      </c>
      <c r="E254" s="10">
        <f t="shared" si="139"/>
        <v>460.21266666666662</v>
      </c>
      <c r="F254" s="10">
        <f t="shared" si="139"/>
        <v>328.04333333333335</v>
      </c>
      <c r="G254" s="10">
        <f t="shared" si="139"/>
        <v>257.35733333333337</v>
      </c>
    </row>
    <row r="255" spans="1:7" hidden="1" x14ac:dyDescent="0.15">
      <c r="A255" s="4">
        <v>44</v>
      </c>
      <c r="B255" s="7"/>
      <c r="C255" s="10">
        <f t="shared" ref="C255:G255" si="140">+C181*$K$2</f>
        <v>726.13800000000003</v>
      </c>
      <c r="D255" s="10">
        <f t="shared" si="140"/>
        <v>658.86333333333334</v>
      </c>
      <c r="E255" s="10">
        <f t="shared" si="140"/>
        <v>460.21266666666662</v>
      </c>
      <c r="F255" s="10">
        <f t="shared" si="140"/>
        <v>328.04333333333335</v>
      </c>
      <c r="G255" s="10">
        <f t="shared" si="140"/>
        <v>257.35733333333337</v>
      </c>
    </row>
    <row r="256" spans="1:7" hidden="1" x14ac:dyDescent="0.15">
      <c r="A256" s="4">
        <v>45</v>
      </c>
      <c r="B256" s="7"/>
      <c r="C256" s="10">
        <f t="shared" ref="C256:G256" si="141">+C182*$K$2</f>
        <v>812.53199999999993</v>
      </c>
      <c r="D256" s="10">
        <f t="shared" si="141"/>
        <v>737.48266666666666</v>
      </c>
      <c r="E256" s="10">
        <f t="shared" si="141"/>
        <v>512.17599999999993</v>
      </c>
      <c r="F256" s="10">
        <f t="shared" si="141"/>
        <v>365.09199999999998</v>
      </c>
      <c r="G256" s="10">
        <f t="shared" si="141"/>
        <v>286.39333333333337</v>
      </c>
    </row>
    <row r="257" spans="1:7" hidden="1" x14ac:dyDescent="0.15">
      <c r="A257" s="4">
        <v>46</v>
      </c>
      <c r="B257" s="7"/>
      <c r="C257" s="10">
        <f t="shared" ref="C257:G257" si="142">+C183*$K$2</f>
        <v>812.53199999999993</v>
      </c>
      <c r="D257" s="10">
        <f t="shared" si="142"/>
        <v>737.48266666666666</v>
      </c>
      <c r="E257" s="10">
        <f t="shared" si="142"/>
        <v>512.17599999999993</v>
      </c>
      <c r="F257" s="10">
        <f t="shared" si="142"/>
        <v>365.09199999999998</v>
      </c>
      <c r="G257" s="10">
        <f t="shared" si="142"/>
        <v>286.39333333333337</v>
      </c>
    </row>
    <row r="258" spans="1:7" hidden="1" x14ac:dyDescent="0.15">
      <c r="A258" s="4">
        <v>47</v>
      </c>
      <c r="B258" s="7"/>
      <c r="C258" s="10">
        <f t="shared" ref="C258:G258" si="143">+C184*$K$2</f>
        <v>812.53199999999993</v>
      </c>
      <c r="D258" s="10">
        <f t="shared" si="143"/>
        <v>737.48266666666666</v>
      </c>
      <c r="E258" s="10">
        <f t="shared" si="143"/>
        <v>512.17599999999993</v>
      </c>
      <c r="F258" s="10">
        <f t="shared" si="143"/>
        <v>365.09199999999998</v>
      </c>
      <c r="G258" s="10">
        <f t="shared" si="143"/>
        <v>286.39333333333337</v>
      </c>
    </row>
    <row r="259" spans="1:7" hidden="1" x14ac:dyDescent="0.15">
      <c r="A259" s="4">
        <v>48</v>
      </c>
      <c r="B259" s="7"/>
      <c r="C259" s="10">
        <f t="shared" ref="C259:G259" si="144">+C185*$K$2</f>
        <v>812.53199999999993</v>
      </c>
      <c r="D259" s="10">
        <f t="shared" si="144"/>
        <v>737.48266666666666</v>
      </c>
      <c r="E259" s="10">
        <f t="shared" si="144"/>
        <v>512.17599999999993</v>
      </c>
      <c r="F259" s="10">
        <f t="shared" si="144"/>
        <v>365.09199999999998</v>
      </c>
      <c r="G259" s="10">
        <f t="shared" si="144"/>
        <v>286.39333333333337</v>
      </c>
    </row>
    <row r="260" spans="1:7" hidden="1" x14ac:dyDescent="0.15">
      <c r="A260" s="4">
        <v>49</v>
      </c>
      <c r="B260" s="7"/>
      <c r="C260" s="10">
        <f t="shared" ref="C260:G260" si="145">+C186*$K$2</f>
        <v>812.53199999999993</v>
      </c>
      <c r="D260" s="10">
        <f t="shared" si="145"/>
        <v>737.48266666666666</v>
      </c>
      <c r="E260" s="10">
        <f t="shared" si="145"/>
        <v>512.17599999999993</v>
      </c>
      <c r="F260" s="10">
        <f t="shared" si="145"/>
        <v>365.09199999999998</v>
      </c>
      <c r="G260" s="10">
        <f t="shared" si="145"/>
        <v>286.39333333333337</v>
      </c>
    </row>
    <row r="261" spans="1:7" hidden="1" x14ac:dyDescent="0.15">
      <c r="A261" s="4">
        <v>50</v>
      </c>
      <c r="B261" s="7"/>
      <c r="C261" s="10">
        <f t="shared" ref="C261:G261" si="146">+C187*$K$2</f>
        <v>909.95333333333338</v>
      </c>
      <c r="D261" s="10">
        <f t="shared" si="146"/>
        <v>826.09799999999996</v>
      </c>
      <c r="E261" s="10">
        <f t="shared" si="146"/>
        <v>571.35866666666664</v>
      </c>
      <c r="F261" s="10">
        <f t="shared" si="146"/>
        <v>407.29733333333331</v>
      </c>
      <c r="G261" s="10">
        <f t="shared" si="146"/>
        <v>319.55466666666666</v>
      </c>
    </row>
    <row r="262" spans="1:7" hidden="1" x14ac:dyDescent="0.15">
      <c r="A262" s="4">
        <v>51</v>
      </c>
      <c r="B262" s="7"/>
      <c r="C262" s="10">
        <f t="shared" ref="C262:G262" si="147">+C188*$K$2</f>
        <v>909.95333333333338</v>
      </c>
      <c r="D262" s="10">
        <f t="shared" si="147"/>
        <v>826.09799999999996</v>
      </c>
      <c r="E262" s="10">
        <f t="shared" si="147"/>
        <v>571.35866666666664</v>
      </c>
      <c r="F262" s="10">
        <f t="shared" si="147"/>
        <v>407.29733333333331</v>
      </c>
      <c r="G262" s="10">
        <f t="shared" si="147"/>
        <v>319.55466666666666</v>
      </c>
    </row>
    <row r="263" spans="1:7" hidden="1" x14ac:dyDescent="0.15">
      <c r="A263" s="4">
        <v>52</v>
      </c>
      <c r="B263" s="7"/>
      <c r="C263" s="10">
        <f t="shared" ref="C263:G263" si="148">+C189*$K$2</f>
        <v>909.95333333333338</v>
      </c>
      <c r="D263" s="10">
        <f t="shared" si="148"/>
        <v>826.09799999999996</v>
      </c>
      <c r="E263" s="10">
        <f t="shared" si="148"/>
        <v>571.35866666666664</v>
      </c>
      <c r="F263" s="10">
        <f t="shared" si="148"/>
        <v>407.29733333333331</v>
      </c>
      <c r="G263" s="10">
        <f t="shared" si="148"/>
        <v>319.55466666666666</v>
      </c>
    </row>
    <row r="264" spans="1:7" hidden="1" x14ac:dyDescent="0.15">
      <c r="A264" s="4">
        <v>53</v>
      </c>
      <c r="B264" s="7"/>
      <c r="C264" s="10">
        <f t="shared" ref="C264:G264" si="149">+C190*$K$2</f>
        <v>909.95333333333338</v>
      </c>
      <c r="D264" s="10">
        <f t="shared" si="149"/>
        <v>826.09799999999996</v>
      </c>
      <c r="E264" s="10">
        <f t="shared" si="149"/>
        <v>571.35866666666664</v>
      </c>
      <c r="F264" s="10">
        <f t="shared" si="149"/>
        <v>407.29733333333331</v>
      </c>
      <c r="G264" s="10">
        <f t="shared" si="149"/>
        <v>319.55466666666666</v>
      </c>
    </row>
    <row r="265" spans="1:7" hidden="1" x14ac:dyDescent="0.15">
      <c r="A265" s="4">
        <v>54</v>
      </c>
      <c r="B265" s="7"/>
      <c r="C265" s="10">
        <f t="shared" ref="C265:G265" si="150">+C191*$K$2</f>
        <v>909.95333333333338</v>
      </c>
      <c r="D265" s="10">
        <f t="shared" si="150"/>
        <v>826.09799999999996</v>
      </c>
      <c r="E265" s="10">
        <f t="shared" si="150"/>
        <v>571.35866666666664</v>
      </c>
      <c r="F265" s="10">
        <f t="shared" si="150"/>
        <v>407.29733333333331</v>
      </c>
      <c r="G265" s="10">
        <f t="shared" si="150"/>
        <v>319.55466666666666</v>
      </c>
    </row>
    <row r="266" spans="1:7" hidden="1" x14ac:dyDescent="0.15">
      <c r="A266" s="4">
        <v>55</v>
      </c>
      <c r="B266" s="7"/>
      <c r="C266" s="10">
        <f t="shared" ref="C266:G266" si="151">+C192*$K$2</f>
        <v>1017.6086666666666</v>
      </c>
      <c r="D266" s="10">
        <f t="shared" si="151"/>
        <v>923.20199999999988</v>
      </c>
      <c r="E266" s="10">
        <f t="shared" si="151"/>
        <v>637.12599999999998</v>
      </c>
      <c r="F266" s="10">
        <f t="shared" si="151"/>
        <v>454.02466666666669</v>
      </c>
      <c r="G266" s="10">
        <f t="shared" si="151"/>
        <v>356.286</v>
      </c>
    </row>
    <row r="267" spans="1:7" hidden="1" x14ac:dyDescent="0.15">
      <c r="A267" s="4">
        <v>56</v>
      </c>
      <c r="B267" s="7"/>
      <c r="C267" s="10">
        <f t="shared" ref="C267:G267" si="152">+C193*$K$2</f>
        <v>1017.6086666666666</v>
      </c>
      <c r="D267" s="10">
        <f t="shared" si="152"/>
        <v>923.20199999999988</v>
      </c>
      <c r="E267" s="10">
        <f t="shared" si="152"/>
        <v>637.12599999999998</v>
      </c>
      <c r="F267" s="10">
        <f t="shared" si="152"/>
        <v>454.02466666666669</v>
      </c>
      <c r="G267" s="10">
        <f t="shared" si="152"/>
        <v>356.286</v>
      </c>
    </row>
    <row r="268" spans="1:7" hidden="1" x14ac:dyDescent="0.15">
      <c r="A268" s="4">
        <v>57</v>
      </c>
      <c r="B268" s="7"/>
      <c r="C268" s="10">
        <f t="shared" ref="C268:G268" si="153">+C194*$K$2</f>
        <v>1017.6086666666666</v>
      </c>
      <c r="D268" s="10">
        <f t="shared" si="153"/>
        <v>923.20199999999988</v>
      </c>
      <c r="E268" s="10">
        <f t="shared" si="153"/>
        <v>637.12599999999998</v>
      </c>
      <c r="F268" s="10">
        <f t="shared" si="153"/>
        <v>454.02466666666669</v>
      </c>
      <c r="G268" s="10">
        <f t="shared" si="153"/>
        <v>356.286</v>
      </c>
    </row>
    <row r="269" spans="1:7" hidden="1" x14ac:dyDescent="0.15">
      <c r="A269" s="4">
        <v>58</v>
      </c>
      <c r="B269" s="7"/>
      <c r="C269" s="10">
        <f t="shared" ref="C269:G269" si="154">+C195*$K$2</f>
        <v>1017.6086666666666</v>
      </c>
      <c r="D269" s="10">
        <f t="shared" si="154"/>
        <v>923.20199999999988</v>
      </c>
      <c r="E269" s="10">
        <f t="shared" si="154"/>
        <v>637.12599999999998</v>
      </c>
      <c r="F269" s="10">
        <f t="shared" si="154"/>
        <v>454.02466666666669</v>
      </c>
      <c r="G269" s="10">
        <f t="shared" si="154"/>
        <v>356.286</v>
      </c>
    </row>
    <row r="270" spans="1:7" hidden="1" x14ac:dyDescent="0.15">
      <c r="A270" s="4">
        <v>59</v>
      </c>
      <c r="B270" s="7"/>
      <c r="C270" s="10">
        <f t="shared" ref="C270:G270" si="155">+C196*$K$2</f>
        <v>1017.6086666666666</v>
      </c>
      <c r="D270" s="10">
        <f t="shared" si="155"/>
        <v>923.20199999999988</v>
      </c>
      <c r="E270" s="10">
        <f t="shared" si="155"/>
        <v>637.12599999999998</v>
      </c>
      <c r="F270" s="10">
        <f t="shared" si="155"/>
        <v>454.02466666666669</v>
      </c>
      <c r="G270" s="10">
        <f t="shared" si="155"/>
        <v>356.286</v>
      </c>
    </row>
    <row r="271" spans="1:7" hidden="1" x14ac:dyDescent="0.15">
      <c r="A271" s="4">
        <v>60</v>
      </c>
      <c r="B271" s="7"/>
      <c r="C271" s="10">
        <f t="shared" ref="C271:G271" si="156">+C197*$K$2</f>
        <v>1088.7706666666668</v>
      </c>
      <c r="D271" s="10">
        <f t="shared" si="156"/>
        <v>988.17600000000004</v>
      </c>
      <c r="E271" s="10">
        <f t="shared" si="156"/>
        <v>681.07666666666671</v>
      </c>
      <c r="F271" s="10">
        <f t="shared" si="156"/>
        <v>485.52000000000004</v>
      </c>
      <c r="G271" s="10">
        <f t="shared" si="156"/>
        <v>380.87933333333336</v>
      </c>
    </row>
    <row r="272" spans="1:7" hidden="1" x14ac:dyDescent="0.15">
      <c r="A272" s="4">
        <v>61</v>
      </c>
      <c r="B272" s="7"/>
      <c r="C272" s="10">
        <f t="shared" ref="C272:G272" si="157">+C198*$K$2</f>
        <v>1213.2446666666667</v>
      </c>
      <c r="D272" s="10">
        <f t="shared" si="157"/>
        <v>1101.2260000000001</v>
      </c>
      <c r="E272" s="10">
        <f t="shared" si="157"/>
        <v>758.03000000000009</v>
      </c>
      <c r="F272" s="10">
        <f t="shared" si="157"/>
        <v>540.4186666666667</v>
      </c>
      <c r="G272" s="10">
        <f t="shared" si="157"/>
        <v>423.87800000000004</v>
      </c>
    </row>
    <row r="273" spans="1:7" hidden="1" x14ac:dyDescent="0.15">
      <c r="A273" s="4">
        <v>62</v>
      </c>
      <c r="B273" s="7"/>
      <c r="C273" s="10">
        <f t="shared" ref="C273:G273" si="158">+C199*$K$2</f>
        <v>1348.0319999999999</v>
      </c>
      <c r="D273" s="10">
        <f t="shared" si="158"/>
        <v>1223.4786666666666</v>
      </c>
      <c r="E273" s="10">
        <f t="shared" si="158"/>
        <v>841.88533333333328</v>
      </c>
      <c r="F273" s="10">
        <f t="shared" si="158"/>
        <v>599.9186666666667</v>
      </c>
      <c r="G273" s="10">
        <f t="shared" si="158"/>
        <v>470.60533333333336</v>
      </c>
    </row>
    <row r="274" spans="1:7" hidden="1" x14ac:dyDescent="0.15">
      <c r="A274" s="4">
        <v>63</v>
      </c>
      <c r="B274" s="7"/>
      <c r="C274" s="10">
        <f t="shared" ref="C274:G274" si="159">+C200*$K$2</f>
        <v>1492.8153333333332</v>
      </c>
      <c r="D274" s="10">
        <f t="shared" si="159"/>
        <v>1354.8546666666666</v>
      </c>
      <c r="E274" s="10">
        <f t="shared" si="159"/>
        <v>932.40466666666669</v>
      </c>
      <c r="F274" s="10">
        <f t="shared" si="159"/>
        <v>664.41666666666674</v>
      </c>
      <c r="G274" s="10">
        <f t="shared" si="159"/>
        <v>521.22</v>
      </c>
    </row>
    <row r="275" spans="1:7" hidden="1" x14ac:dyDescent="0.15">
      <c r="A275" s="4">
        <v>64</v>
      </c>
      <c r="B275" s="7"/>
      <c r="C275" s="10">
        <f t="shared" ref="C275:G275" si="160">+C201*$K$2</f>
        <v>1647.912</v>
      </c>
      <c r="D275" s="10">
        <f t="shared" si="160"/>
        <v>1495.5919999999999</v>
      </c>
      <c r="E275" s="10">
        <f t="shared" si="160"/>
        <v>1029.5086666666666</v>
      </c>
      <c r="F275" s="10">
        <f t="shared" si="160"/>
        <v>733.59533333333331</v>
      </c>
      <c r="G275" s="10">
        <f t="shared" si="160"/>
        <v>575.56333333333339</v>
      </c>
    </row>
    <row r="276" spans="1:7" hidden="1" x14ac:dyDescent="0.15">
      <c r="A276" s="4">
        <v>65</v>
      </c>
      <c r="B276" s="7"/>
      <c r="C276" s="10">
        <f t="shared" ref="C276:G276" si="161">+C202*$K$2</f>
        <v>1812.9253333333336</v>
      </c>
      <c r="D276" s="10">
        <f t="shared" si="161"/>
        <v>1645.2939999999999</v>
      </c>
      <c r="E276" s="10">
        <f t="shared" si="161"/>
        <v>1133.5146666666667</v>
      </c>
      <c r="F276" s="10">
        <f t="shared" si="161"/>
        <v>807.77199999999993</v>
      </c>
      <c r="G276" s="10">
        <f t="shared" si="161"/>
        <v>633.87333333333333</v>
      </c>
    </row>
    <row r="277" spans="1:7" hidden="1" x14ac:dyDescent="0.15">
      <c r="A277" s="4">
        <v>66</v>
      </c>
      <c r="B277" s="7"/>
      <c r="C277" s="10">
        <f t="shared" ref="C277:G277" si="162">+C203*$K$2</f>
        <v>1988.2520000000002</v>
      </c>
      <c r="D277" s="10">
        <f t="shared" si="162"/>
        <v>1804.5953333333334</v>
      </c>
      <c r="E277" s="10">
        <f t="shared" si="162"/>
        <v>1243.9466666666667</v>
      </c>
      <c r="F277" s="10">
        <f t="shared" si="162"/>
        <v>886.62933333333342</v>
      </c>
      <c r="G277" s="10">
        <f t="shared" si="162"/>
        <v>695.67399999999998</v>
      </c>
    </row>
    <row r="278" spans="1:7" hidden="1" x14ac:dyDescent="0.15">
      <c r="A278" s="4">
        <v>67</v>
      </c>
      <c r="B278" s="7"/>
      <c r="C278" s="10">
        <f t="shared" ref="C278:G278" si="163">+C204*$K$2</f>
        <v>2173.8126666666667</v>
      </c>
      <c r="D278" s="10">
        <f t="shared" si="163"/>
        <v>1972.7820000000002</v>
      </c>
      <c r="E278" s="10">
        <f t="shared" si="163"/>
        <v>1361.3600000000001</v>
      </c>
      <c r="F278" s="10">
        <f t="shared" si="163"/>
        <v>970.16733333333332</v>
      </c>
      <c r="G278" s="10">
        <f t="shared" si="163"/>
        <v>761.12400000000002</v>
      </c>
    </row>
    <row r="279" spans="1:7" hidden="1" x14ac:dyDescent="0.15">
      <c r="A279" s="4">
        <v>68</v>
      </c>
      <c r="B279" s="7"/>
      <c r="C279" s="10">
        <f t="shared" ref="C279:G279" si="164">+C205*$K$2</f>
        <v>2369.5280000000002</v>
      </c>
      <c r="D279" s="10">
        <f t="shared" si="164"/>
        <v>2150.4886666666666</v>
      </c>
      <c r="E279" s="10">
        <f t="shared" si="164"/>
        <v>1485.5166666666667</v>
      </c>
      <c r="F279" s="10">
        <f t="shared" si="164"/>
        <v>1058.7033333333334</v>
      </c>
      <c r="G279" s="10">
        <f t="shared" si="164"/>
        <v>830.54066666666665</v>
      </c>
    </row>
    <row r="280" spans="1:7" hidden="1" x14ac:dyDescent="0.15">
      <c r="A280" s="4">
        <v>69</v>
      </c>
      <c r="B280" s="7"/>
      <c r="C280" s="10">
        <f t="shared" ref="C280:G280" si="165">+C206*$K$2</f>
        <v>2575.4773333333333</v>
      </c>
      <c r="D280" s="10">
        <f t="shared" si="165"/>
        <v>2337.1600000000003</v>
      </c>
      <c r="E280" s="10">
        <f t="shared" si="165"/>
        <v>1616.0993333333333</v>
      </c>
      <c r="F280" s="10">
        <f t="shared" si="165"/>
        <v>1151.682</v>
      </c>
      <c r="G280" s="10">
        <f t="shared" si="165"/>
        <v>903.52733333333333</v>
      </c>
    </row>
    <row r="281" spans="1:7" hidden="1" x14ac:dyDescent="0.15">
      <c r="A281" s="4">
        <v>70</v>
      </c>
      <c r="B281" s="7"/>
      <c r="C281" s="10">
        <f t="shared" ref="C281:G281" si="166">+C207*$K$2</f>
        <v>2791.3433333333332</v>
      </c>
      <c r="D281" s="10">
        <f t="shared" si="166"/>
        <v>2533.2720000000004</v>
      </c>
      <c r="E281" s="10">
        <f t="shared" si="166"/>
        <v>1753.6633333333334</v>
      </c>
      <c r="F281" s="10">
        <f t="shared" si="166"/>
        <v>1249.6586666666667</v>
      </c>
      <c r="G281" s="10">
        <f t="shared" si="166"/>
        <v>980.32199999999989</v>
      </c>
    </row>
    <row r="282" spans="1:7" hidden="1" x14ac:dyDescent="0.15">
      <c r="A282" s="4">
        <v>71</v>
      </c>
      <c r="B282" s="7"/>
      <c r="C282" s="10">
        <f t="shared" ref="C282:G282" si="167">+C208*$K$2</f>
        <v>3017.5226666666667</v>
      </c>
      <c r="D282" s="10">
        <f t="shared" si="167"/>
        <v>2738.4279999999999</v>
      </c>
      <c r="E282" s="10">
        <f t="shared" si="167"/>
        <v>1897.8120000000001</v>
      </c>
      <c r="F282" s="10">
        <f t="shared" si="167"/>
        <v>1352.4746666666667</v>
      </c>
      <c r="G282" s="10">
        <f t="shared" si="167"/>
        <v>1061.0833333333335</v>
      </c>
    </row>
    <row r="283" spans="1:7" hidden="1" x14ac:dyDescent="0.15">
      <c r="A283" s="4">
        <v>72</v>
      </c>
      <c r="B283" s="7"/>
      <c r="C283" s="10">
        <f t="shared" ref="C283:G283" si="168">+C209*$K$2</f>
        <v>3253.9360000000001</v>
      </c>
      <c r="D283" s="10">
        <f t="shared" si="168"/>
        <v>2953.0246666666667</v>
      </c>
      <c r="E283" s="10">
        <f t="shared" si="168"/>
        <v>2048.8626666666664</v>
      </c>
      <c r="F283" s="10">
        <f t="shared" si="168"/>
        <v>1460.13</v>
      </c>
      <c r="G283" s="10">
        <f t="shared" si="168"/>
        <v>1145.5733333333335</v>
      </c>
    </row>
    <row r="284" spans="1:7" hidden="1" x14ac:dyDescent="0.15">
      <c r="A284" s="4">
        <v>73</v>
      </c>
      <c r="B284" s="7"/>
      <c r="C284" s="10">
        <f t="shared" ref="C284:G284" si="169">+C210*$K$2</f>
        <v>3500.3453333333332</v>
      </c>
      <c r="D284" s="10">
        <f t="shared" si="169"/>
        <v>3176.7446666666665</v>
      </c>
      <c r="E284" s="10">
        <f t="shared" si="169"/>
        <v>2206.498</v>
      </c>
      <c r="F284" s="10">
        <f t="shared" si="169"/>
        <v>1572.4659999999999</v>
      </c>
      <c r="G284" s="10">
        <f t="shared" si="169"/>
        <v>1233.6333333333334</v>
      </c>
    </row>
    <row r="285" spans="1:7" hidden="1" x14ac:dyDescent="0.15">
      <c r="A285" s="4">
        <v>74</v>
      </c>
      <c r="B285" s="7"/>
      <c r="C285" s="10">
        <f t="shared" ref="C285:G285" si="170">+C211*$K$2</f>
        <v>3757.1473333333338</v>
      </c>
      <c r="D285" s="10">
        <f t="shared" si="170"/>
        <v>3409.6673333333338</v>
      </c>
      <c r="E285" s="10">
        <f t="shared" si="170"/>
        <v>2370.7973333333334</v>
      </c>
      <c r="F285" s="10">
        <f t="shared" si="170"/>
        <v>1689.5620000000001</v>
      </c>
      <c r="G285" s="10">
        <f t="shared" si="170"/>
        <v>1325.5013333333334</v>
      </c>
    </row>
    <row r="286" spans="1:7" hidden="1" x14ac:dyDescent="0.15">
      <c r="A286" s="4">
        <v>75</v>
      </c>
      <c r="B286" s="7"/>
      <c r="C286" s="10">
        <f t="shared" ref="C286:G286" si="171">+C212*$K$2</f>
        <v>4023.7866666666669</v>
      </c>
      <c r="D286" s="10">
        <f t="shared" si="171"/>
        <v>3651.5546666666664</v>
      </c>
      <c r="E286" s="10">
        <f t="shared" si="171"/>
        <v>2541.9193333333333</v>
      </c>
      <c r="F286" s="10">
        <f t="shared" si="171"/>
        <v>1811.4973333333332</v>
      </c>
      <c r="G286" s="10">
        <f t="shared" si="171"/>
        <v>1421.098</v>
      </c>
    </row>
    <row r="287" spans="1:7" hidden="1" x14ac:dyDescent="0.15">
      <c r="A287" s="4">
        <v>76</v>
      </c>
      <c r="B287" s="7"/>
      <c r="C287" s="10">
        <f t="shared" ref="C287:G287" si="172">+C213*$K$2</f>
        <v>4023.7866666666669</v>
      </c>
      <c r="D287" s="10">
        <f t="shared" si="172"/>
        <v>3651.5546666666664</v>
      </c>
      <c r="E287" s="10">
        <f t="shared" si="172"/>
        <v>2541.9193333333333</v>
      </c>
      <c r="F287" s="10">
        <f t="shared" si="172"/>
        <v>1811.4973333333332</v>
      </c>
      <c r="G287" s="10">
        <f t="shared" si="172"/>
        <v>1421.098</v>
      </c>
    </row>
    <row r="288" spans="1:7" hidden="1" x14ac:dyDescent="0.15">
      <c r="A288" s="4">
        <v>77</v>
      </c>
      <c r="B288" s="7"/>
      <c r="C288" s="10">
        <f t="shared" ref="C288:G288" si="173">+C214*$K$2</f>
        <v>4023.7866666666669</v>
      </c>
      <c r="D288" s="10">
        <f t="shared" si="173"/>
        <v>3651.5546666666664</v>
      </c>
      <c r="E288" s="10">
        <f t="shared" si="173"/>
        <v>2541.9193333333333</v>
      </c>
      <c r="F288" s="10">
        <f t="shared" si="173"/>
        <v>1811.4973333333332</v>
      </c>
      <c r="G288" s="10">
        <f t="shared" si="173"/>
        <v>1421.098</v>
      </c>
    </row>
    <row r="289" spans="1:7" hidden="1" x14ac:dyDescent="0.15">
      <c r="A289" s="4">
        <v>78</v>
      </c>
      <c r="B289" s="7"/>
      <c r="C289" s="10">
        <f t="shared" ref="C289:G289" si="174">+C215*$K$2</f>
        <v>4023.7866666666669</v>
      </c>
      <c r="D289" s="10">
        <f t="shared" si="174"/>
        <v>3651.5546666666664</v>
      </c>
      <c r="E289" s="10">
        <f t="shared" si="174"/>
        <v>2541.9193333333333</v>
      </c>
      <c r="F289" s="10">
        <f t="shared" si="174"/>
        <v>1811.4973333333332</v>
      </c>
      <c r="G289" s="10">
        <f t="shared" si="174"/>
        <v>1421.098</v>
      </c>
    </row>
    <row r="290" spans="1:7" hidden="1" x14ac:dyDescent="0.15">
      <c r="A290" s="4">
        <v>79</v>
      </c>
      <c r="B290" s="7"/>
      <c r="C290" s="10">
        <f t="shared" ref="C290:G290" si="175">+C216*$K$2</f>
        <v>4023.7866666666669</v>
      </c>
      <c r="D290" s="10">
        <f t="shared" si="175"/>
        <v>3651.5546666666664</v>
      </c>
      <c r="E290" s="10">
        <f t="shared" si="175"/>
        <v>2541.9193333333333</v>
      </c>
      <c r="F290" s="10">
        <f t="shared" si="175"/>
        <v>1811.4973333333332</v>
      </c>
      <c r="G290" s="10">
        <f t="shared" si="175"/>
        <v>1421.098</v>
      </c>
    </row>
    <row r="291" spans="1:7" hidden="1" x14ac:dyDescent="0.15">
      <c r="A291" s="4">
        <v>80</v>
      </c>
      <c r="B291" s="7"/>
      <c r="C291" s="10">
        <f t="shared" ref="C291:G291" si="176">+C217*$K$2</f>
        <v>4023.7866666666669</v>
      </c>
      <c r="D291" s="10">
        <f t="shared" si="176"/>
        <v>3651.5546666666664</v>
      </c>
      <c r="E291" s="10">
        <f t="shared" si="176"/>
        <v>2541.9193333333333</v>
      </c>
      <c r="F291" s="10">
        <f t="shared" si="176"/>
        <v>1811.4973333333332</v>
      </c>
      <c r="G291" s="10">
        <f t="shared" si="176"/>
        <v>1421.098</v>
      </c>
    </row>
    <row r="292" spans="1:7" hidden="1" x14ac:dyDescent="0.15">
      <c r="A292" s="4">
        <v>81</v>
      </c>
      <c r="B292" s="7"/>
      <c r="C292" s="10">
        <f t="shared" ref="C292:G292" si="177">+C218*$K$2</f>
        <v>4023.7866666666669</v>
      </c>
      <c r="D292" s="10">
        <f t="shared" si="177"/>
        <v>3651.5546666666664</v>
      </c>
      <c r="E292" s="10">
        <f t="shared" si="177"/>
        <v>2541.9193333333333</v>
      </c>
      <c r="F292" s="10">
        <f t="shared" si="177"/>
        <v>1811.4973333333332</v>
      </c>
      <c r="G292" s="10">
        <f t="shared" si="177"/>
        <v>1421.098</v>
      </c>
    </row>
    <row r="293" spans="1:7" hidden="1" x14ac:dyDescent="0.15">
      <c r="A293" s="4">
        <v>82</v>
      </c>
      <c r="B293" s="7"/>
      <c r="C293" s="10">
        <f t="shared" ref="C293:G293" si="178">+C219*$K$2</f>
        <v>4023.7866666666669</v>
      </c>
      <c r="D293" s="10">
        <f t="shared" si="178"/>
        <v>3651.5546666666664</v>
      </c>
      <c r="E293" s="10">
        <f t="shared" si="178"/>
        <v>2541.9193333333333</v>
      </c>
      <c r="F293" s="10">
        <f t="shared" si="178"/>
        <v>1811.4973333333332</v>
      </c>
      <c r="G293" s="10">
        <f t="shared" si="178"/>
        <v>1421.098</v>
      </c>
    </row>
    <row r="294" spans="1:7" hidden="1" x14ac:dyDescent="0.15">
      <c r="A294" s="4">
        <v>83</v>
      </c>
      <c r="B294" s="7"/>
      <c r="C294" s="10">
        <f t="shared" ref="C294:G294" si="179">+C220*$K$2</f>
        <v>4023.7866666666669</v>
      </c>
      <c r="D294" s="10">
        <f t="shared" si="179"/>
        <v>3651.5546666666664</v>
      </c>
      <c r="E294" s="10">
        <f t="shared" si="179"/>
        <v>2541.9193333333333</v>
      </c>
      <c r="F294" s="10">
        <f t="shared" si="179"/>
        <v>1811.4973333333332</v>
      </c>
      <c r="G294" s="10">
        <f t="shared" si="179"/>
        <v>1421.098</v>
      </c>
    </row>
    <row r="295" spans="1:7" hidden="1" x14ac:dyDescent="0.15">
      <c r="A295" s="4">
        <v>84</v>
      </c>
      <c r="B295" s="7" t="s">
        <v>3</v>
      </c>
      <c r="C295" s="10">
        <f t="shared" ref="C295:G295" si="180">+C221*$K$2</f>
        <v>4023.7866666666669</v>
      </c>
      <c r="D295" s="10">
        <f t="shared" si="180"/>
        <v>3651.5546666666664</v>
      </c>
      <c r="E295" s="10">
        <f t="shared" si="180"/>
        <v>2541.9193333333333</v>
      </c>
      <c r="F295" s="10">
        <f t="shared" si="180"/>
        <v>1811.4973333333332</v>
      </c>
      <c r="G295" s="10">
        <f t="shared" si="180"/>
        <v>1421.098</v>
      </c>
    </row>
    <row r="296" spans="1:7" hidden="1" x14ac:dyDescent="0.15">
      <c r="A296" s="4">
        <v>1</v>
      </c>
      <c r="B296" s="7" t="s">
        <v>4</v>
      </c>
      <c r="C296" s="10">
        <f t="shared" ref="C296:G296" si="181">+C222*$K$2</f>
        <v>206.50466666666665</v>
      </c>
      <c r="D296" s="10">
        <f t="shared" si="181"/>
        <v>187.54399999999998</v>
      </c>
      <c r="E296" s="10">
        <f t="shared" si="181"/>
        <v>138.04000000000002</v>
      </c>
      <c r="F296" s="10">
        <f t="shared" si="181"/>
        <v>98.532000000000011</v>
      </c>
      <c r="G296" s="10">
        <f t="shared" si="181"/>
        <v>77.350000000000009</v>
      </c>
    </row>
    <row r="297" spans="1:7" hidden="1" x14ac:dyDescent="0.15">
      <c r="A297" s="4">
        <v>2</v>
      </c>
      <c r="B297" s="7" t="s">
        <v>1</v>
      </c>
      <c r="C297" s="10">
        <f t="shared" ref="C297:G297" si="182">+C223*$K$2</f>
        <v>350.97066666666672</v>
      </c>
      <c r="D297" s="10">
        <f t="shared" si="182"/>
        <v>318.60266666666666</v>
      </c>
      <c r="E297" s="10">
        <f t="shared" si="182"/>
        <v>234.74733333333336</v>
      </c>
      <c r="F297" s="10">
        <f t="shared" si="182"/>
        <v>167.47266666666667</v>
      </c>
      <c r="G297" s="10">
        <f t="shared" si="182"/>
        <v>131.29666666666668</v>
      </c>
    </row>
    <row r="298" spans="1:7" hidden="1" x14ac:dyDescent="0.15">
      <c r="A298" s="4">
        <v>3</v>
      </c>
      <c r="B298" s="7" t="s">
        <v>5</v>
      </c>
      <c r="C298" s="10">
        <f t="shared" ref="C298:G298" si="183">+C224*$K$2</f>
        <v>495.35733333333332</v>
      </c>
      <c r="D298" s="10">
        <f t="shared" si="183"/>
        <v>449.74066666666664</v>
      </c>
      <c r="E298" s="10">
        <f t="shared" si="183"/>
        <v>331.13733333333334</v>
      </c>
      <c r="F298" s="10">
        <f t="shared" si="183"/>
        <v>236.096</v>
      </c>
      <c r="G298" s="10">
        <f t="shared" si="183"/>
        <v>185.24333333333334</v>
      </c>
    </row>
    <row r="300" spans="1:7" ht="14" hidden="1" thickBot="1" x14ac:dyDescent="0.2"/>
    <row r="301" spans="1:7" ht="18" hidden="1" x14ac:dyDescent="0.2">
      <c r="A301" s="503" t="s">
        <v>19</v>
      </c>
      <c r="B301" s="504"/>
      <c r="C301" s="504"/>
      <c r="D301" s="504"/>
      <c r="E301" s="504"/>
      <c r="F301" s="504"/>
      <c r="G301" s="504"/>
    </row>
    <row r="302" spans="1:7" ht="18" hidden="1" x14ac:dyDescent="0.2">
      <c r="A302" s="505" t="s">
        <v>6</v>
      </c>
      <c r="B302" s="506"/>
      <c r="C302" s="506"/>
      <c r="D302" s="506"/>
      <c r="E302" s="506"/>
      <c r="F302" s="506"/>
      <c r="G302" s="506"/>
    </row>
    <row r="303" spans="1:7" hidden="1" x14ac:dyDescent="0.15">
      <c r="A303" s="501" t="s">
        <v>0</v>
      </c>
      <c r="B303" s="502"/>
      <c r="C303" s="502"/>
      <c r="D303" s="502"/>
      <c r="E303" s="502"/>
      <c r="F303" s="502"/>
      <c r="G303" s="502"/>
    </row>
    <row r="304" spans="1:7" hidden="1" x14ac:dyDescent="0.15">
      <c r="A304" s="4" t="s">
        <v>2</v>
      </c>
      <c r="B304" s="5" t="s">
        <v>2</v>
      </c>
      <c r="C304" s="35">
        <v>250</v>
      </c>
      <c r="D304" s="35">
        <v>2000</v>
      </c>
      <c r="E304" s="39">
        <v>5000</v>
      </c>
      <c r="F304" s="35">
        <v>10000</v>
      </c>
      <c r="G304" s="35">
        <v>20000</v>
      </c>
    </row>
    <row r="305" spans="1:19" ht="14" hidden="1" x14ac:dyDescent="0.15">
      <c r="A305" s="4">
        <v>18</v>
      </c>
      <c r="B305" s="7"/>
      <c r="C305" s="212">
        <f>O305</f>
        <v>3275.9</v>
      </c>
      <c r="D305" s="212">
        <f t="shared" ref="D305:G305" si="184">P305</f>
        <v>3143.2999999999997</v>
      </c>
      <c r="E305" s="212">
        <f t="shared" si="184"/>
        <v>2295</v>
      </c>
      <c r="F305" s="212">
        <f t="shared" si="184"/>
        <v>1633.7</v>
      </c>
      <c r="G305" s="212">
        <f t="shared" si="184"/>
        <v>1283.5</v>
      </c>
      <c r="I305" s="276">
        <f>IF('INGRESO DE DATOS'!$D$21="Guayas/Santa Elena",'Tablas Guayaquil'!C305,'Tablas Resto de Ecuador'!C305)</f>
        <v>3854</v>
      </c>
      <c r="J305" s="276">
        <f>IF('INGRESO DE DATOS'!$D$21="Guayas/Santa Elena",'Tablas Guayaquil'!D305,'Tablas Resto de Ecuador'!D305)</f>
        <v>3698</v>
      </c>
      <c r="K305" s="276">
        <f>IF('INGRESO DE DATOS'!$D$21="Guayas/Santa Elena",'Tablas Guayaquil'!E305,'Tablas Resto de Ecuador'!E305)</f>
        <v>2700</v>
      </c>
      <c r="L305" s="276">
        <f>IF('INGRESO DE DATOS'!$D$21="Guayas/Santa Elena",'Tablas Guayaquil'!F305,'Tablas Resto de Ecuador'!F305)</f>
        <v>1922</v>
      </c>
      <c r="M305" s="276">
        <f>IF('INGRESO DE DATOS'!$D$21="Guayas/Santa Elena",'Tablas Guayaquil'!G305,'Tablas Resto de Ecuador'!G305)</f>
        <v>1510</v>
      </c>
      <c r="N305" s="3"/>
      <c r="O305" s="263">
        <f>I305*0.85</f>
        <v>3275.9</v>
      </c>
      <c r="P305" s="263">
        <f t="shared" ref="P305:S305" si="185">J305*0.85</f>
        <v>3143.2999999999997</v>
      </c>
      <c r="Q305" s="263">
        <f t="shared" si="185"/>
        <v>2295</v>
      </c>
      <c r="R305" s="263">
        <f t="shared" si="185"/>
        <v>1633.7</v>
      </c>
      <c r="S305" s="263">
        <f t="shared" si="185"/>
        <v>1283.5</v>
      </c>
    </row>
    <row r="306" spans="1:19" ht="14" hidden="1" x14ac:dyDescent="0.15">
      <c r="A306" s="4">
        <v>19</v>
      </c>
      <c r="B306" s="7"/>
      <c r="C306" s="212">
        <f t="shared" ref="C306:C369" si="186">O306</f>
        <v>3275.9</v>
      </c>
      <c r="D306" s="212">
        <f t="shared" ref="D306:D369" si="187">P306</f>
        <v>3143.2999999999997</v>
      </c>
      <c r="E306" s="212">
        <f t="shared" ref="E306:E369" si="188">Q306</f>
        <v>2295</v>
      </c>
      <c r="F306" s="212">
        <f t="shared" ref="F306:F369" si="189">R306</f>
        <v>1633.7</v>
      </c>
      <c r="G306" s="212">
        <f t="shared" ref="G306:G369" si="190">S306</f>
        <v>1283.5</v>
      </c>
      <c r="I306" s="276">
        <f>IF('INGRESO DE DATOS'!$D$21="Guayas/Santa Elena",'Tablas Guayaquil'!C306,'Tablas Resto de Ecuador'!C306)</f>
        <v>3854</v>
      </c>
      <c r="J306" s="276">
        <f>IF('INGRESO DE DATOS'!$D$21="Guayas/Santa Elena",'Tablas Guayaquil'!D306,'Tablas Resto de Ecuador'!D306)</f>
        <v>3698</v>
      </c>
      <c r="K306" s="276">
        <f>IF('INGRESO DE DATOS'!$D$21="Guayas/Santa Elena",'Tablas Guayaquil'!E306,'Tablas Resto de Ecuador'!E306)</f>
        <v>2700</v>
      </c>
      <c r="L306" s="276">
        <f>IF('INGRESO DE DATOS'!$D$21="Guayas/Santa Elena",'Tablas Guayaquil'!F306,'Tablas Resto de Ecuador'!F306)</f>
        <v>1922</v>
      </c>
      <c r="M306" s="276">
        <f>IF('INGRESO DE DATOS'!$D$21="Guayas/Santa Elena",'Tablas Guayaquil'!G306,'Tablas Resto de Ecuador'!G306)</f>
        <v>1510</v>
      </c>
      <c r="N306" s="3"/>
      <c r="O306" s="263">
        <f t="shared" ref="O306:O369" si="191">I306*0.85</f>
        <v>3275.9</v>
      </c>
      <c r="P306" s="263">
        <f t="shared" ref="P306:P369" si="192">J306*0.85</f>
        <v>3143.2999999999997</v>
      </c>
      <c r="Q306" s="263">
        <f t="shared" ref="Q306:Q369" si="193">K306*0.85</f>
        <v>2295</v>
      </c>
      <c r="R306" s="263">
        <f t="shared" ref="R306:R369" si="194">L306*0.85</f>
        <v>1633.7</v>
      </c>
      <c r="S306" s="263">
        <f t="shared" ref="S306:S369" si="195">M306*0.85</f>
        <v>1283.5</v>
      </c>
    </row>
    <row r="307" spans="1:19" ht="14" hidden="1" x14ac:dyDescent="0.15">
      <c r="A307" s="4">
        <v>20</v>
      </c>
      <c r="B307" s="7"/>
      <c r="C307" s="212">
        <f t="shared" si="186"/>
        <v>3275.9</v>
      </c>
      <c r="D307" s="212">
        <f t="shared" si="187"/>
        <v>3143.2999999999997</v>
      </c>
      <c r="E307" s="212">
        <f t="shared" si="188"/>
        <v>2295</v>
      </c>
      <c r="F307" s="212">
        <f t="shared" si="189"/>
        <v>1633.7</v>
      </c>
      <c r="G307" s="212">
        <f t="shared" si="190"/>
        <v>1283.5</v>
      </c>
      <c r="I307" s="276">
        <f>IF('INGRESO DE DATOS'!$D$21="Guayas/Santa Elena",'Tablas Guayaquil'!C307,'Tablas Resto de Ecuador'!C307)</f>
        <v>3854</v>
      </c>
      <c r="J307" s="276">
        <f>IF('INGRESO DE DATOS'!$D$21="Guayas/Santa Elena",'Tablas Guayaquil'!D307,'Tablas Resto de Ecuador'!D307)</f>
        <v>3698</v>
      </c>
      <c r="K307" s="276">
        <f>IF('INGRESO DE DATOS'!$D$21="Guayas/Santa Elena",'Tablas Guayaquil'!E307,'Tablas Resto de Ecuador'!E307)</f>
        <v>2700</v>
      </c>
      <c r="L307" s="276">
        <f>IF('INGRESO DE DATOS'!$D$21="Guayas/Santa Elena",'Tablas Guayaquil'!F307,'Tablas Resto de Ecuador'!F307)</f>
        <v>1922</v>
      </c>
      <c r="M307" s="276">
        <f>IF('INGRESO DE DATOS'!$D$21="Guayas/Santa Elena",'Tablas Guayaquil'!G307,'Tablas Resto de Ecuador'!G307)</f>
        <v>1510</v>
      </c>
      <c r="N307" s="3"/>
      <c r="O307" s="263">
        <f t="shared" si="191"/>
        <v>3275.9</v>
      </c>
      <c r="P307" s="263">
        <f t="shared" si="192"/>
        <v>3143.2999999999997</v>
      </c>
      <c r="Q307" s="263">
        <f t="shared" si="193"/>
        <v>2295</v>
      </c>
      <c r="R307" s="263">
        <f t="shared" si="194"/>
        <v>1633.7</v>
      </c>
      <c r="S307" s="263">
        <f t="shared" si="195"/>
        <v>1283.5</v>
      </c>
    </row>
    <row r="308" spans="1:19" ht="14" hidden="1" x14ac:dyDescent="0.15">
      <c r="A308" s="4">
        <v>21</v>
      </c>
      <c r="B308" s="7"/>
      <c r="C308" s="212">
        <f t="shared" si="186"/>
        <v>3275.9</v>
      </c>
      <c r="D308" s="212">
        <f t="shared" si="187"/>
        <v>3143.2999999999997</v>
      </c>
      <c r="E308" s="212">
        <f t="shared" si="188"/>
        <v>2295</v>
      </c>
      <c r="F308" s="212">
        <f t="shared" si="189"/>
        <v>1633.7</v>
      </c>
      <c r="G308" s="212">
        <f t="shared" si="190"/>
        <v>1283.5</v>
      </c>
      <c r="I308" s="276">
        <f>IF('INGRESO DE DATOS'!$D$21="Guayas/Santa Elena",'Tablas Guayaquil'!C308,'Tablas Resto de Ecuador'!C308)</f>
        <v>3854</v>
      </c>
      <c r="J308" s="276">
        <f>IF('INGRESO DE DATOS'!$D$21="Guayas/Santa Elena",'Tablas Guayaquil'!D308,'Tablas Resto de Ecuador'!D308)</f>
        <v>3698</v>
      </c>
      <c r="K308" s="276">
        <f>IF('INGRESO DE DATOS'!$D$21="Guayas/Santa Elena",'Tablas Guayaquil'!E308,'Tablas Resto de Ecuador'!E308)</f>
        <v>2700</v>
      </c>
      <c r="L308" s="276">
        <f>IF('INGRESO DE DATOS'!$D$21="Guayas/Santa Elena",'Tablas Guayaquil'!F308,'Tablas Resto de Ecuador'!F308)</f>
        <v>1922</v>
      </c>
      <c r="M308" s="276">
        <f>IF('INGRESO DE DATOS'!$D$21="Guayas/Santa Elena",'Tablas Guayaquil'!G308,'Tablas Resto de Ecuador'!G308)</f>
        <v>1510</v>
      </c>
      <c r="N308" s="3"/>
      <c r="O308" s="263">
        <f t="shared" si="191"/>
        <v>3275.9</v>
      </c>
      <c r="P308" s="263">
        <f t="shared" si="192"/>
        <v>3143.2999999999997</v>
      </c>
      <c r="Q308" s="263">
        <f t="shared" si="193"/>
        <v>2295</v>
      </c>
      <c r="R308" s="263">
        <f t="shared" si="194"/>
        <v>1633.7</v>
      </c>
      <c r="S308" s="263">
        <f t="shared" si="195"/>
        <v>1283.5</v>
      </c>
    </row>
    <row r="309" spans="1:19" ht="14" hidden="1" x14ac:dyDescent="0.15">
      <c r="A309" s="4">
        <v>22</v>
      </c>
      <c r="B309" s="7"/>
      <c r="C309" s="212">
        <f t="shared" si="186"/>
        <v>3275.9</v>
      </c>
      <c r="D309" s="212">
        <f t="shared" si="187"/>
        <v>3143.2999999999997</v>
      </c>
      <c r="E309" s="212">
        <f t="shared" si="188"/>
        <v>2295</v>
      </c>
      <c r="F309" s="212">
        <f t="shared" si="189"/>
        <v>1633.7</v>
      </c>
      <c r="G309" s="212">
        <f t="shared" si="190"/>
        <v>1283.5</v>
      </c>
      <c r="I309" s="276">
        <f>IF('INGRESO DE DATOS'!$D$21="Guayas/Santa Elena",'Tablas Guayaquil'!C309,'Tablas Resto de Ecuador'!C309)</f>
        <v>3854</v>
      </c>
      <c r="J309" s="276">
        <f>IF('INGRESO DE DATOS'!$D$21="Guayas/Santa Elena",'Tablas Guayaquil'!D309,'Tablas Resto de Ecuador'!D309)</f>
        <v>3698</v>
      </c>
      <c r="K309" s="276">
        <f>IF('INGRESO DE DATOS'!$D$21="Guayas/Santa Elena",'Tablas Guayaquil'!E309,'Tablas Resto de Ecuador'!E309)</f>
        <v>2700</v>
      </c>
      <c r="L309" s="276">
        <f>IF('INGRESO DE DATOS'!$D$21="Guayas/Santa Elena",'Tablas Guayaquil'!F309,'Tablas Resto de Ecuador'!F309)</f>
        <v>1922</v>
      </c>
      <c r="M309" s="276">
        <f>IF('INGRESO DE DATOS'!$D$21="Guayas/Santa Elena",'Tablas Guayaquil'!G309,'Tablas Resto de Ecuador'!G309)</f>
        <v>1510</v>
      </c>
      <c r="N309" s="3"/>
      <c r="O309" s="263">
        <f t="shared" si="191"/>
        <v>3275.9</v>
      </c>
      <c r="P309" s="263">
        <f t="shared" si="192"/>
        <v>3143.2999999999997</v>
      </c>
      <c r="Q309" s="263">
        <f t="shared" si="193"/>
        <v>2295</v>
      </c>
      <c r="R309" s="263">
        <f t="shared" si="194"/>
        <v>1633.7</v>
      </c>
      <c r="S309" s="263">
        <f t="shared" si="195"/>
        <v>1283.5</v>
      </c>
    </row>
    <row r="310" spans="1:19" ht="14" hidden="1" x14ac:dyDescent="0.15">
      <c r="A310" s="4">
        <v>23</v>
      </c>
      <c r="B310" s="7"/>
      <c r="C310" s="212">
        <f t="shared" si="186"/>
        <v>3275.9</v>
      </c>
      <c r="D310" s="212">
        <f t="shared" si="187"/>
        <v>3143.2999999999997</v>
      </c>
      <c r="E310" s="212">
        <f t="shared" si="188"/>
        <v>2295</v>
      </c>
      <c r="F310" s="212">
        <f t="shared" si="189"/>
        <v>1633.7</v>
      </c>
      <c r="G310" s="212">
        <f t="shared" si="190"/>
        <v>1283.5</v>
      </c>
      <c r="I310" s="276">
        <f>IF('INGRESO DE DATOS'!$D$21="Guayas/Santa Elena",'Tablas Guayaquil'!C310,'Tablas Resto de Ecuador'!C310)</f>
        <v>3854</v>
      </c>
      <c r="J310" s="276">
        <f>IF('INGRESO DE DATOS'!$D$21="Guayas/Santa Elena",'Tablas Guayaquil'!D310,'Tablas Resto de Ecuador'!D310)</f>
        <v>3698</v>
      </c>
      <c r="K310" s="276">
        <f>IF('INGRESO DE DATOS'!$D$21="Guayas/Santa Elena",'Tablas Guayaquil'!E310,'Tablas Resto de Ecuador'!E310)</f>
        <v>2700</v>
      </c>
      <c r="L310" s="276">
        <f>IF('INGRESO DE DATOS'!$D$21="Guayas/Santa Elena",'Tablas Guayaquil'!F310,'Tablas Resto de Ecuador'!F310)</f>
        <v>1922</v>
      </c>
      <c r="M310" s="276">
        <f>IF('INGRESO DE DATOS'!$D$21="Guayas/Santa Elena",'Tablas Guayaquil'!G310,'Tablas Resto de Ecuador'!G310)</f>
        <v>1510</v>
      </c>
      <c r="N310" s="3"/>
      <c r="O310" s="263">
        <f t="shared" si="191"/>
        <v>3275.9</v>
      </c>
      <c r="P310" s="263">
        <f t="shared" si="192"/>
        <v>3143.2999999999997</v>
      </c>
      <c r="Q310" s="263">
        <f t="shared" si="193"/>
        <v>2295</v>
      </c>
      <c r="R310" s="263">
        <f t="shared" si="194"/>
        <v>1633.7</v>
      </c>
      <c r="S310" s="263">
        <f t="shared" si="195"/>
        <v>1283.5</v>
      </c>
    </row>
    <row r="311" spans="1:19" ht="14" hidden="1" x14ac:dyDescent="0.15">
      <c r="A311" s="4">
        <v>24</v>
      </c>
      <c r="B311" s="7"/>
      <c r="C311" s="212">
        <f t="shared" si="186"/>
        <v>3275.9</v>
      </c>
      <c r="D311" s="212">
        <f t="shared" si="187"/>
        <v>3143.2999999999997</v>
      </c>
      <c r="E311" s="212">
        <f t="shared" si="188"/>
        <v>2295</v>
      </c>
      <c r="F311" s="212">
        <f t="shared" si="189"/>
        <v>1633.7</v>
      </c>
      <c r="G311" s="212">
        <f t="shared" si="190"/>
        <v>1283.5</v>
      </c>
      <c r="I311" s="276">
        <f>IF('INGRESO DE DATOS'!$D$21="Guayas/Santa Elena",'Tablas Guayaquil'!C311,'Tablas Resto de Ecuador'!C311)</f>
        <v>3854</v>
      </c>
      <c r="J311" s="276">
        <f>IF('INGRESO DE DATOS'!$D$21="Guayas/Santa Elena",'Tablas Guayaquil'!D311,'Tablas Resto de Ecuador'!D311)</f>
        <v>3698</v>
      </c>
      <c r="K311" s="276">
        <f>IF('INGRESO DE DATOS'!$D$21="Guayas/Santa Elena",'Tablas Guayaquil'!E311,'Tablas Resto de Ecuador'!E311)</f>
        <v>2700</v>
      </c>
      <c r="L311" s="276">
        <f>IF('INGRESO DE DATOS'!$D$21="Guayas/Santa Elena",'Tablas Guayaquil'!F311,'Tablas Resto de Ecuador'!F311)</f>
        <v>1922</v>
      </c>
      <c r="M311" s="276">
        <f>IF('INGRESO DE DATOS'!$D$21="Guayas/Santa Elena",'Tablas Guayaquil'!G311,'Tablas Resto de Ecuador'!G311)</f>
        <v>1510</v>
      </c>
      <c r="N311" s="3"/>
      <c r="O311" s="263">
        <f t="shared" si="191"/>
        <v>3275.9</v>
      </c>
      <c r="P311" s="263">
        <f t="shared" si="192"/>
        <v>3143.2999999999997</v>
      </c>
      <c r="Q311" s="263">
        <f t="shared" si="193"/>
        <v>2295</v>
      </c>
      <c r="R311" s="263">
        <f t="shared" si="194"/>
        <v>1633.7</v>
      </c>
      <c r="S311" s="263">
        <f t="shared" si="195"/>
        <v>1283.5</v>
      </c>
    </row>
    <row r="312" spans="1:19" ht="14" hidden="1" x14ac:dyDescent="0.15">
      <c r="A312" s="4">
        <v>25</v>
      </c>
      <c r="B312" s="7"/>
      <c r="C312" s="212">
        <f t="shared" si="186"/>
        <v>3534.2999999999997</v>
      </c>
      <c r="D312" s="212">
        <f t="shared" si="187"/>
        <v>3390.65</v>
      </c>
      <c r="E312" s="212">
        <f t="shared" si="188"/>
        <v>2448</v>
      </c>
      <c r="F312" s="212">
        <f t="shared" si="189"/>
        <v>1743.35</v>
      </c>
      <c r="G312" s="212">
        <f t="shared" si="190"/>
        <v>1367.6499999999999</v>
      </c>
      <c r="I312" s="276">
        <f>IF('INGRESO DE DATOS'!$D$21="Guayas/Santa Elena",'Tablas Guayaquil'!C312,'Tablas Resto de Ecuador'!C312)</f>
        <v>4158</v>
      </c>
      <c r="J312" s="276">
        <f>IF('INGRESO DE DATOS'!$D$21="Guayas/Santa Elena",'Tablas Guayaquil'!D312,'Tablas Resto de Ecuador'!D312)</f>
        <v>3989</v>
      </c>
      <c r="K312" s="276">
        <f>IF('INGRESO DE DATOS'!$D$21="Guayas/Santa Elena",'Tablas Guayaquil'!E312,'Tablas Resto de Ecuador'!E312)</f>
        <v>2880</v>
      </c>
      <c r="L312" s="276">
        <f>IF('INGRESO DE DATOS'!$D$21="Guayas/Santa Elena",'Tablas Guayaquil'!F312,'Tablas Resto de Ecuador'!F312)</f>
        <v>2051</v>
      </c>
      <c r="M312" s="276">
        <f>IF('INGRESO DE DATOS'!$D$21="Guayas/Santa Elena",'Tablas Guayaquil'!G312,'Tablas Resto de Ecuador'!G312)</f>
        <v>1609</v>
      </c>
      <c r="N312" s="3"/>
      <c r="O312" s="263">
        <f t="shared" si="191"/>
        <v>3534.2999999999997</v>
      </c>
      <c r="P312" s="263">
        <f t="shared" si="192"/>
        <v>3390.65</v>
      </c>
      <c r="Q312" s="263">
        <f t="shared" si="193"/>
        <v>2448</v>
      </c>
      <c r="R312" s="263">
        <f t="shared" si="194"/>
        <v>1743.35</v>
      </c>
      <c r="S312" s="263">
        <f t="shared" si="195"/>
        <v>1367.6499999999999</v>
      </c>
    </row>
    <row r="313" spans="1:19" ht="14" hidden="1" x14ac:dyDescent="0.15">
      <c r="A313" s="4">
        <v>26</v>
      </c>
      <c r="B313" s="7"/>
      <c r="C313" s="212">
        <f t="shared" si="186"/>
        <v>3534.2999999999997</v>
      </c>
      <c r="D313" s="212">
        <f t="shared" si="187"/>
        <v>3390.65</v>
      </c>
      <c r="E313" s="212">
        <f t="shared" si="188"/>
        <v>2448</v>
      </c>
      <c r="F313" s="212">
        <f t="shared" si="189"/>
        <v>1743.35</v>
      </c>
      <c r="G313" s="212">
        <f t="shared" si="190"/>
        <v>1367.6499999999999</v>
      </c>
      <c r="I313" s="276">
        <f>IF('INGRESO DE DATOS'!$D$21="Guayas/Santa Elena",'Tablas Guayaquil'!C313,'Tablas Resto de Ecuador'!C313)</f>
        <v>4158</v>
      </c>
      <c r="J313" s="276">
        <f>IF('INGRESO DE DATOS'!$D$21="Guayas/Santa Elena",'Tablas Guayaquil'!D313,'Tablas Resto de Ecuador'!D313)</f>
        <v>3989</v>
      </c>
      <c r="K313" s="276">
        <f>IF('INGRESO DE DATOS'!$D$21="Guayas/Santa Elena",'Tablas Guayaquil'!E313,'Tablas Resto de Ecuador'!E313)</f>
        <v>2880</v>
      </c>
      <c r="L313" s="276">
        <f>IF('INGRESO DE DATOS'!$D$21="Guayas/Santa Elena",'Tablas Guayaquil'!F313,'Tablas Resto de Ecuador'!F313)</f>
        <v>2051</v>
      </c>
      <c r="M313" s="276">
        <f>IF('INGRESO DE DATOS'!$D$21="Guayas/Santa Elena",'Tablas Guayaquil'!G313,'Tablas Resto de Ecuador'!G313)</f>
        <v>1609</v>
      </c>
      <c r="N313" s="3"/>
      <c r="O313" s="263">
        <f t="shared" si="191"/>
        <v>3534.2999999999997</v>
      </c>
      <c r="P313" s="263">
        <f t="shared" si="192"/>
        <v>3390.65</v>
      </c>
      <c r="Q313" s="263">
        <f t="shared" si="193"/>
        <v>2448</v>
      </c>
      <c r="R313" s="263">
        <f t="shared" si="194"/>
        <v>1743.35</v>
      </c>
      <c r="S313" s="263">
        <f t="shared" si="195"/>
        <v>1367.6499999999999</v>
      </c>
    </row>
    <row r="314" spans="1:19" ht="14" hidden="1" x14ac:dyDescent="0.15">
      <c r="A314" s="4">
        <v>27</v>
      </c>
      <c r="B314" s="7"/>
      <c r="C314" s="212">
        <f t="shared" si="186"/>
        <v>3534.2999999999997</v>
      </c>
      <c r="D314" s="212">
        <f t="shared" si="187"/>
        <v>3390.65</v>
      </c>
      <c r="E314" s="212">
        <f t="shared" si="188"/>
        <v>2448</v>
      </c>
      <c r="F314" s="212">
        <f t="shared" si="189"/>
        <v>1743.35</v>
      </c>
      <c r="G314" s="212">
        <f t="shared" si="190"/>
        <v>1367.6499999999999</v>
      </c>
      <c r="I314" s="276">
        <f>IF('INGRESO DE DATOS'!$D$21="Guayas/Santa Elena",'Tablas Guayaquil'!C314,'Tablas Resto de Ecuador'!C314)</f>
        <v>4158</v>
      </c>
      <c r="J314" s="276">
        <f>IF('INGRESO DE DATOS'!$D$21="Guayas/Santa Elena",'Tablas Guayaquil'!D314,'Tablas Resto de Ecuador'!D314)</f>
        <v>3989</v>
      </c>
      <c r="K314" s="276">
        <f>IF('INGRESO DE DATOS'!$D$21="Guayas/Santa Elena",'Tablas Guayaquil'!E314,'Tablas Resto de Ecuador'!E314)</f>
        <v>2880</v>
      </c>
      <c r="L314" s="276">
        <f>IF('INGRESO DE DATOS'!$D$21="Guayas/Santa Elena",'Tablas Guayaquil'!F314,'Tablas Resto de Ecuador'!F314)</f>
        <v>2051</v>
      </c>
      <c r="M314" s="276">
        <f>IF('INGRESO DE DATOS'!$D$21="Guayas/Santa Elena",'Tablas Guayaquil'!G314,'Tablas Resto de Ecuador'!G314)</f>
        <v>1609</v>
      </c>
      <c r="N314" s="3"/>
      <c r="O314" s="263">
        <f t="shared" si="191"/>
        <v>3534.2999999999997</v>
      </c>
      <c r="P314" s="263">
        <f t="shared" si="192"/>
        <v>3390.65</v>
      </c>
      <c r="Q314" s="263">
        <f t="shared" si="193"/>
        <v>2448</v>
      </c>
      <c r="R314" s="263">
        <f t="shared" si="194"/>
        <v>1743.35</v>
      </c>
      <c r="S314" s="263">
        <f t="shared" si="195"/>
        <v>1367.6499999999999</v>
      </c>
    </row>
    <row r="315" spans="1:19" ht="14" hidden="1" x14ac:dyDescent="0.15">
      <c r="A315" s="4">
        <v>28</v>
      </c>
      <c r="B315" s="7"/>
      <c r="C315" s="212">
        <f t="shared" si="186"/>
        <v>3534.2999999999997</v>
      </c>
      <c r="D315" s="212">
        <f t="shared" si="187"/>
        <v>3390.65</v>
      </c>
      <c r="E315" s="212">
        <f t="shared" si="188"/>
        <v>2448</v>
      </c>
      <c r="F315" s="212">
        <f t="shared" si="189"/>
        <v>1743.35</v>
      </c>
      <c r="G315" s="212">
        <f t="shared" si="190"/>
        <v>1367.6499999999999</v>
      </c>
      <c r="I315" s="276">
        <f>IF('INGRESO DE DATOS'!$D$21="Guayas/Santa Elena",'Tablas Guayaquil'!C315,'Tablas Resto de Ecuador'!C315)</f>
        <v>4158</v>
      </c>
      <c r="J315" s="276">
        <f>IF('INGRESO DE DATOS'!$D$21="Guayas/Santa Elena",'Tablas Guayaquil'!D315,'Tablas Resto de Ecuador'!D315)</f>
        <v>3989</v>
      </c>
      <c r="K315" s="276">
        <f>IF('INGRESO DE DATOS'!$D$21="Guayas/Santa Elena",'Tablas Guayaquil'!E315,'Tablas Resto de Ecuador'!E315)</f>
        <v>2880</v>
      </c>
      <c r="L315" s="276">
        <f>IF('INGRESO DE DATOS'!$D$21="Guayas/Santa Elena",'Tablas Guayaquil'!F315,'Tablas Resto de Ecuador'!F315)</f>
        <v>2051</v>
      </c>
      <c r="M315" s="276">
        <f>IF('INGRESO DE DATOS'!$D$21="Guayas/Santa Elena",'Tablas Guayaquil'!G315,'Tablas Resto de Ecuador'!G315)</f>
        <v>1609</v>
      </c>
      <c r="N315" s="3"/>
      <c r="O315" s="263">
        <f t="shared" si="191"/>
        <v>3534.2999999999997</v>
      </c>
      <c r="P315" s="263">
        <f t="shared" si="192"/>
        <v>3390.65</v>
      </c>
      <c r="Q315" s="263">
        <f t="shared" si="193"/>
        <v>2448</v>
      </c>
      <c r="R315" s="263">
        <f t="shared" si="194"/>
        <v>1743.35</v>
      </c>
      <c r="S315" s="263">
        <f t="shared" si="195"/>
        <v>1367.6499999999999</v>
      </c>
    </row>
    <row r="316" spans="1:19" ht="14" hidden="1" x14ac:dyDescent="0.15">
      <c r="A316" s="4">
        <v>29</v>
      </c>
      <c r="B316" s="7"/>
      <c r="C316" s="212">
        <f t="shared" si="186"/>
        <v>3534.2999999999997</v>
      </c>
      <c r="D316" s="212">
        <f t="shared" si="187"/>
        <v>3390.65</v>
      </c>
      <c r="E316" s="212">
        <f t="shared" si="188"/>
        <v>2448</v>
      </c>
      <c r="F316" s="212">
        <f t="shared" si="189"/>
        <v>1743.35</v>
      </c>
      <c r="G316" s="212">
        <f t="shared" si="190"/>
        <v>1367.6499999999999</v>
      </c>
      <c r="I316" s="276">
        <f>IF('INGRESO DE DATOS'!$D$21="Guayas/Santa Elena",'Tablas Guayaquil'!C316,'Tablas Resto de Ecuador'!C316)</f>
        <v>4158</v>
      </c>
      <c r="J316" s="276">
        <f>IF('INGRESO DE DATOS'!$D$21="Guayas/Santa Elena",'Tablas Guayaquil'!D316,'Tablas Resto de Ecuador'!D316)</f>
        <v>3989</v>
      </c>
      <c r="K316" s="276">
        <f>IF('INGRESO DE DATOS'!$D$21="Guayas/Santa Elena",'Tablas Guayaquil'!E316,'Tablas Resto de Ecuador'!E316)</f>
        <v>2880</v>
      </c>
      <c r="L316" s="276">
        <f>IF('INGRESO DE DATOS'!$D$21="Guayas/Santa Elena",'Tablas Guayaquil'!F316,'Tablas Resto de Ecuador'!F316)</f>
        <v>2051</v>
      </c>
      <c r="M316" s="276">
        <f>IF('INGRESO DE DATOS'!$D$21="Guayas/Santa Elena",'Tablas Guayaquil'!G316,'Tablas Resto de Ecuador'!G316)</f>
        <v>1609</v>
      </c>
      <c r="N316" s="3"/>
      <c r="O316" s="263">
        <f t="shared" si="191"/>
        <v>3534.2999999999997</v>
      </c>
      <c r="P316" s="263">
        <f t="shared" si="192"/>
        <v>3390.65</v>
      </c>
      <c r="Q316" s="263">
        <f t="shared" si="193"/>
        <v>2448</v>
      </c>
      <c r="R316" s="263">
        <f t="shared" si="194"/>
        <v>1743.35</v>
      </c>
      <c r="S316" s="263">
        <f t="shared" si="195"/>
        <v>1367.6499999999999</v>
      </c>
    </row>
    <row r="317" spans="1:19" ht="14" hidden="1" x14ac:dyDescent="0.15">
      <c r="A317" s="4">
        <v>30</v>
      </c>
      <c r="B317" s="7"/>
      <c r="C317" s="212">
        <f t="shared" si="186"/>
        <v>3987.35</v>
      </c>
      <c r="D317" s="212">
        <f t="shared" si="187"/>
        <v>3826.7</v>
      </c>
      <c r="E317" s="212">
        <f t="shared" si="188"/>
        <v>2722.5499999999997</v>
      </c>
      <c r="F317" s="212">
        <f t="shared" si="189"/>
        <v>1938.85</v>
      </c>
      <c r="G317" s="212">
        <f t="shared" si="190"/>
        <v>1521.5</v>
      </c>
      <c r="I317" s="276">
        <f>IF('INGRESO DE DATOS'!$D$21="Guayas/Santa Elena",'Tablas Guayaquil'!C317,'Tablas Resto de Ecuador'!C317)</f>
        <v>4691</v>
      </c>
      <c r="J317" s="276">
        <f>IF('INGRESO DE DATOS'!$D$21="Guayas/Santa Elena",'Tablas Guayaquil'!D317,'Tablas Resto de Ecuador'!D317)</f>
        <v>4502</v>
      </c>
      <c r="K317" s="276">
        <f>IF('INGRESO DE DATOS'!$D$21="Guayas/Santa Elena",'Tablas Guayaquil'!E317,'Tablas Resto de Ecuador'!E317)</f>
        <v>3203</v>
      </c>
      <c r="L317" s="276">
        <f>IF('INGRESO DE DATOS'!$D$21="Guayas/Santa Elena",'Tablas Guayaquil'!F317,'Tablas Resto de Ecuador'!F317)</f>
        <v>2281</v>
      </c>
      <c r="M317" s="276">
        <f>IF('INGRESO DE DATOS'!$D$21="Guayas/Santa Elena",'Tablas Guayaquil'!G317,'Tablas Resto de Ecuador'!G317)</f>
        <v>1790</v>
      </c>
      <c r="N317" s="3"/>
      <c r="O317" s="263">
        <f t="shared" si="191"/>
        <v>3987.35</v>
      </c>
      <c r="P317" s="263">
        <f t="shared" si="192"/>
        <v>3826.7</v>
      </c>
      <c r="Q317" s="263">
        <f t="shared" si="193"/>
        <v>2722.5499999999997</v>
      </c>
      <c r="R317" s="263">
        <f t="shared" si="194"/>
        <v>1938.85</v>
      </c>
      <c r="S317" s="263">
        <f t="shared" si="195"/>
        <v>1521.5</v>
      </c>
    </row>
    <row r="318" spans="1:19" ht="14" hidden="1" x14ac:dyDescent="0.15">
      <c r="A318" s="4">
        <v>31</v>
      </c>
      <c r="B318" s="7"/>
      <c r="C318" s="212">
        <f t="shared" si="186"/>
        <v>3987.35</v>
      </c>
      <c r="D318" s="212">
        <f t="shared" si="187"/>
        <v>3826.7</v>
      </c>
      <c r="E318" s="212">
        <f t="shared" si="188"/>
        <v>2722.5499999999997</v>
      </c>
      <c r="F318" s="212">
        <f t="shared" si="189"/>
        <v>1938.85</v>
      </c>
      <c r="G318" s="212">
        <f t="shared" si="190"/>
        <v>1521.5</v>
      </c>
      <c r="I318" s="276">
        <f>IF('INGRESO DE DATOS'!$D$21="Guayas/Santa Elena",'Tablas Guayaquil'!C318,'Tablas Resto de Ecuador'!C318)</f>
        <v>4691</v>
      </c>
      <c r="J318" s="276">
        <f>IF('INGRESO DE DATOS'!$D$21="Guayas/Santa Elena",'Tablas Guayaquil'!D318,'Tablas Resto de Ecuador'!D318)</f>
        <v>4502</v>
      </c>
      <c r="K318" s="276">
        <f>IF('INGRESO DE DATOS'!$D$21="Guayas/Santa Elena",'Tablas Guayaquil'!E318,'Tablas Resto de Ecuador'!E318)</f>
        <v>3203</v>
      </c>
      <c r="L318" s="276">
        <f>IF('INGRESO DE DATOS'!$D$21="Guayas/Santa Elena",'Tablas Guayaquil'!F318,'Tablas Resto de Ecuador'!F318)</f>
        <v>2281</v>
      </c>
      <c r="M318" s="276">
        <f>IF('INGRESO DE DATOS'!$D$21="Guayas/Santa Elena",'Tablas Guayaquil'!G318,'Tablas Resto de Ecuador'!G318)</f>
        <v>1790</v>
      </c>
      <c r="N318" s="3"/>
      <c r="O318" s="263">
        <f t="shared" si="191"/>
        <v>3987.35</v>
      </c>
      <c r="P318" s="263">
        <f t="shared" si="192"/>
        <v>3826.7</v>
      </c>
      <c r="Q318" s="263">
        <f t="shared" si="193"/>
        <v>2722.5499999999997</v>
      </c>
      <c r="R318" s="263">
        <f t="shared" si="194"/>
        <v>1938.85</v>
      </c>
      <c r="S318" s="263">
        <f t="shared" si="195"/>
        <v>1521.5</v>
      </c>
    </row>
    <row r="319" spans="1:19" ht="14" hidden="1" x14ac:dyDescent="0.15">
      <c r="A319" s="4">
        <v>32</v>
      </c>
      <c r="B319" s="7"/>
      <c r="C319" s="212">
        <f t="shared" si="186"/>
        <v>3987.35</v>
      </c>
      <c r="D319" s="212">
        <f t="shared" si="187"/>
        <v>3826.7</v>
      </c>
      <c r="E319" s="212">
        <f t="shared" si="188"/>
        <v>2722.5499999999997</v>
      </c>
      <c r="F319" s="212">
        <f t="shared" si="189"/>
        <v>1938.85</v>
      </c>
      <c r="G319" s="212">
        <f t="shared" si="190"/>
        <v>1521.5</v>
      </c>
      <c r="I319" s="276">
        <f>IF('INGRESO DE DATOS'!$D$21="Guayas/Santa Elena",'Tablas Guayaquil'!C319,'Tablas Resto de Ecuador'!C319)</f>
        <v>4691</v>
      </c>
      <c r="J319" s="276">
        <f>IF('INGRESO DE DATOS'!$D$21="Guayas/Santa Elena",'Tablas Guayaquil'!D319,'Tablas Resto de Ecuador'!D319)</f>
        <v>4502</v>
      </c>
      <c r="K319" s="276">
        <f>IF('INGRESO DE DATOS'!$D$21="Guayas/Santa Elena",'Tablas Guayaquil'!E319,'Tablas Resto de Ecuador'!E319)</f>
        <v>3203</v>
      </c>
      <c r="L319" s="276">
        <f>IF('INGRESO DE DATOS'!$D$21="Guayas/Santa Elena",'Tablas Guayaquil'!F319,'Tablas Resto de Ecuador'!F319)</f>
        <v>2281</v>
      </c>
      <c r="M319" s="276">
        <f>IF('INGRESO DE DATOS'!$D$21="Guayas/Santa Elena",'Tablas Guayaquil'!G319,'Tablas Resto de Ecuador'!G319)</f>
        <v>1790</v>
      </c>
      <c r="N319" s="3"/>
      <c r="O319" s="263">
        <f t="shared" si="191"/>
        <v>3987.35</v>
      </c>
      <c r="P319" s="263">
        <f t="shared" si="192"/>
        <v>3826.7</v>
      </c>
      <c r="Q319" s="263">
        <f t="shared" si="193"/>
        <v>2722.5499999999997</v>
      </c>
      <c r="R319" s="263">
        <f t="shared" si="194"/>
        <v>1938.85</v>
      </c>
      <c r="S319" s="263">
        <f t="shared" si="195"/>
        <v>1521.5</v>
      </c>
    </row>
    <row r="320" spans="1:19" ht="14" hidden="1" x14ac:dyDescent="0.15">
      <c r="A320" s="4">
        <v>33</v>
      </c>
      <c r="B320" s="7"/>
      <c r="C320" s="212">
        <f t="shared" si="186"/>
        <v>3987.35</v>
      </c>
      <c r="D320" s="212">
        <f t="shared" si="187"/>
        <v>3826.7</v>
      </c>
      <c r="E320" s="212">
        <f t="shared" si="188"/>
        <v>2722.5499999999997</v>
      </c>
      <c r="F320" s="212">
        <f t="shared" si="189"/>
        <v>1938.85</v>
      </c>
      <c r="G320" s="212">
        <f t="shared" si="190"/>
        <v>1521.5</v>
      </c>
      <c r="I320" s="276">
        <f>IF('INGRESO DE DATOS'!$D$21="Guayas/Santa Elena",'Tablas Guayaquil'!C320,'Tablas Resto de Ecuador'!C320)</f>
        <v>4691</v>
      </c>
      <c r="J320" s="276">
        <f>IF('INGRESO DE DATOS'!$D$21="Guayas/Santa Elena",'Tablas Guayaquil'!D320,'Tablas Resto de Ecuador'!D320)</f>
        <v>4502</v>
      </c>
      <c r="K320" s="276">
        <f>IF('INGRESO DE DATOS'!$D$21="Guayas/Santa Elena",'Tablas Guayaquil'!E320,'Tablas Resto de Ecuador'!E320)</f>
        <v>3203</v>
      </c>
      <c r="L320" s="276">
        <f>IF('INGRESO DE DATOS'!$D$21="Guayas/Santa Elena",'Tablas Guayaquil'!F320,'Tablas Resto de Ecuador'!F320)</f>
        <v>2281</v>
      </c>
      <c r="M320" s="276">
        <f>IF('INGRESO DE DATOS'!$D$21="Guayas/Santa Elena",'Tablas Guayaquil'!G320,'Tablas Resto de Ecuador'!G320)</f>
        <v>1790</v>
      </c>
      <c r="N320" s="3"/>
      <c r="O320" s="263">
        <f t="shared" si="191"/>
        <v>3987.35</v>
      </c>
      <c r="P320" s="263">
        <f t="shared" si="192"/>
        <v>3826.7</v>
      </c>
      <c r="Q320" s="263">
        <f t="shared" si="193"/>
        <v>2722.5499999999997</v>
      </c>
      <c r="R320" s="263">
        <f t="shared" si="194"/>
        <v>1938.85</v>
      </c>
      <c r="S320" s="263">
        <f t="shared" si="195"/>
        <v>1521.5</v>
      </c>
    </row>
    <row r="321" spans="1:19" ht="14" hidden="1" x14ac:dyDescent="0.15">
      <c r="A321" s="4">
        <v>34</v>
      </c>
      <c r="B321" s="7"/>
      <c r="C321" s="212">
        <f t="shared" si="186"/>
        <v>3987.35</v>
      </c>
      <c r="D321" s="212">
        <f t="shared" si="187"/>
        <v>3826.7</v>
      </c>
      <c r="E321" s="212">
        <f t="shared" si="188"/>
        <v>2722.5499999999997</v>
      </c>
      <c r="F321" s="212">
        <f t="shared" si="189"/>
        <v>1938.85</v>
      </c>
      <c r="G321" s="212">
        <f t="shared" si="190"/>
        <v>1521.5</v>
      </c>
      <c r="I321" s="276">
        <f>IF('INGRESO DE DATOS'!$D$21="Guayas/Santa Elena",'Tablas Guayaquil'!C321,'Tablas Resto de Ecuador'!C321)</f>
        <v>4691</v>
      </c>
      <c r="J321" s="276">
        <f>IF('INGRESO DE DATOS'!$D$21="Guayas/Santa Elena",'Tablas Guayaquil'!D321,'Tablas Resto de Ecuador'!D321)</f>
        <v>4502</v>
      </c>
      <c r="K321" s="276">
        <f>IF('INGRESO DE DATOS'!$D$21="Guayas/Santa Elena",'Tablas Guayaquil'!E321,'Tablas Resto de Ecuador'!E321)</f>
        <v>3203</v>
      </c>
      <c r="L321" s="276">
        <f>IF('INGRESO DE DATOS'!$D$21="Guayas/Santa Elena",'Tablas Guayaquil'!F321,'Tablas Resto de Ecuador'!F321)</f>
        <v>2281</v>
      </c>
      <c r="M321" s="276">
        <f>IF('INGRESO DE DATOS'!$D$21="Guayas/Santa Elena",'Tablas Guayaquil'!G321,'Tablas Resto de Ecuador'!G321)</f>
        <v>1790</v>
      </c>
      <c r="N321" s="3"/>
      <c r="O321" s="263">
        <f t="shared" si="191"/>
        <v>3987.35</v>
      </c>
      <c r="P321" s="263">
        <f t="shared" si="192"/>
        <v>3826.7</v>
      </c>
      <c r="Q321" s="263">
        <f t="shared" si="193"/>
        <v>2722.5499999999997</v>
      </c>
      <c r="R321" s="263">
        <f t="shared" si="194"/>
        <v>1938.85</v>
      </c>
      <c r="S321" s="263">
        <f t="shared" si="195"/>
        <v>1521.5</v>
      </c>
    </row>
    <row r="322" spans="1:19" ht="14" hidden="1" x14ac:dyDescent="0.15">
      <c r="A322" s="4">
        <v>35</v>
      </c>
      <c r="B322" s="7"/>
      <c r="C322" s="212">
        <f t="shared" si="186"/>
        <v>4513.5</v>
      </c>
      <c r="D322" s="212">
        <f t="shared" si="187"/>
        <v>4329.8999999999996</v>
      </c>
      <c r="E322" s="212">
        <f t="shared" si="188"/>
        <v>3048.1</v>
      </c>
      <c r="F322" s="212">
        <f t="shared" si="189"/>
        <v>2170.9</v>
      </c>
      <c r="G322" s="212">
        <f t="shared" si="190"/>
        <v>1703.3999999999999</v>
      </c>
      <c r="I322" s="276">
        <f>IF('INGRESO DE DATOS'!$D$21="Guayas/Santa Elena",'Tablas Guayaquil'!C322,'Tablas Resto de Ecuador'!C322)</f>
        <v>5310</v>
      </c>
      <c r="J322" s="276">
        <f>IF('INGRESO DE DATOS'!$D$21="Guayas/Santa Elena",'Tablas Guayaquil'!D322,'Tablas Resto de Ecuador'!D322)</f>
        <v>5094</v>
      </c>
      <c r="K322" s="276">
        <f>IF('INGRESO DE DATOS'!$D$21="Guayas/Santa Elena",'Tablas Guayaquil'!E322,'Tablas Resto de Ecuador'!E322)</f>
        <v>3586</v>
      </c>
      <c r="L322" s="276">
        <f>IF('INGRESO DE DATOS'!$D$21="Guayas/Santa Elena",'Tablas Guayaquil'!F322,'Tablas Resto de Ecuador'!F322)</f>
        <v>2554</v>
      </c>
      <c r="M322" s="276">
        <f>IF('INGRESO DE DATOS'!$D$21="Guayas/Santa Elena",'Tablas Guayaquil'!G322,'Tablas Resto de Ecuador'!G322)</f>
        <v>2004</v>
      </c>
      <c r="N322" s="3"/>
      <c r="O322" s="263">
        <f t="shared" si="191"/>
        <v>4513.5</v>
      </c>
      <c r="P322" s="263">
        <f t="shared" si="192"/>
        <v>4329.8999999999996</v>
      </c>
      <c r="Q322" s="263">
        <f t="shared" si="193"/>
        <v>3048.1</v>
      </c>
      <c r="R322" s="263">
        <f t="shared" si="194"/>
        <v>2170.9</v>
      </c>
      <c r="S322" s="263">
        <f t="shared" si="195"/>
        <v>1703.3999999999999</v>
      </c>
    </row>
    <row r="323" spans="1:19" ht="14" hidden="1" x14ac:dyDescent="0.15">
      <c r="A323" s="4">
        <v>36</v>
      </c>
      <c r="B323" s="7"/>
      <c r="C323" s="212">
        <f t="shared" si="186"/>
        <v>4513.5</v>
      </c>
      <c r="D323" s="212">
        <f t="shared" si="187"/>
        <v>4329.8999999999996</v>
      </c>
      <c r="E323" s="212">
        <f t="shared" si="188"/>
        <v>3048.1</v>
      </c>
      <c r="F323" s="212">
        <f t="shared" si="189"/>
        <v>2170.9</v>
      </c>
      <c r="G323" s="212">
        <f t="shared" si="190"/>
        <v>1703.3999999999999</v>
      </c>
      <c r="I323" s="276">
        <f>IF('INGRESO DE DATOS'!$D$21="Guayas/Santa Elena",'Tablas Guayaquil'!C323,'Tablas Resto de Ecuador'!C323)</f>
        <v>5310</v>
      </c>
      <c r="J323" s="276">
        <f>IF('INGRESO DE DATOS'!$D$21="Guayas/Santa Elena",'Tablas Guayaquil'!D323,'Tablas Resto de Ecuador'!D323)</f>
        <v>5094</v>
      </c>
      <c r="K323" s="276">
        <f>IF('INGRESO DE DATOS'!$D$21="Guayas/Santa Elena",'Tablas Guayaquil'!E323,'Tablas Resto de Ecuador'!E323)</f>
        <v>3586</v>
      </c>
      <c r="L323" s="276">
        <f>IF('INGRESO DE DATOS'!$D$21="Guayas/Santa Elena",'Tablas Guayaquil'!F323,'Tablas Resto de Ecuador'!F323)</f>
        <v>2554</v>
      </c>
      <c r="M323" s="276">
        <f>IF('INGRESO DE DATOS'!$D$21="Guayas/Santa Elena",'Tablas Guayaquil'!G323,'Tablas Resto de Ecuador'!G323)</f>
        <v>2004</v>
      </c>
      <c r="N323" s="3"/>
      <c r="O323" s="263">
        <f t="shared" si="191"/>
        <v>4513.5</v>
      </c>
      <c r="P323" s="263">
        <f t="shared" si="192"/>
        <v>4329.8999999999996</v>
      </c>
      <c r="Q323" s="263">
        <f t="shared" si="193"/>
        <v>3048.1</v>
      </c>
      <c r="R323" s="263">
        <f t="shared" si="194"/>
        <v>2170.9</v>
      </c>
      <c r="S323" s="263">
        <f t="shared" si="195"/>
        <v>1703.3999999999999</v>
      </c>
    </row>
    <row r="324" spans="1:19" ht="14" hidden="1" x14ac:dyDescent="0.15">
      <c r="A324" s="4">
        <v>37</v>
      </c>
      <c r="B324" s="7"/>
      <c r="C324" s="212">
        <f t="shared" si="186"/>
        <v>4513.5</v>
      </c>
      <c r="D324" s="212">
        <f t="shared" si="187"/>
        <v>4329.8999999999996</v>
      </c>
      <c r="E324" s="212">
        <f t="shared" si="188"/>
        <v>3048.1</v>
      </c>
      <c r="F324" s="212">
        <f t="shared" si="189"/>
        <v>2170.9</v>
      </c>
      <c r="G324" s="212">
        <f t="shared" si="190"/>
        <v>1703.3999999999999</v>
      </c>
      <c r="I324" s="276">
        <f>IF('INGRESO DE DATOS'!$D$21="Guayas/Santa Elena",'Tablas Guayaquil'!C324,'Tablas Resto de Ecuador'!C324)</f>
        <v>5310</v>
      </c>
      <c r="J324" s="276">
        <f>IF('INGRESO DE DATOS'!$D$21="Guayas/Santa Elena",'Tablas Guayaquil'!D324,'Tablas Resto de Ecuador'!D324)</f>
        <v>5094</v>
      </c>
      <c r="K324" s="276">
        <f>IF('INGRESO DE DATOS'!$D$21="Guayas/Santa Elena",'Tablas Guayaquil'!E324,'Tablas Resto de Ecuador'!E324)</f>
        <v>3586</v>
      </c>
      <c r="L324" s="276">
        <f>IF('INGRESO DE DATOS'!$D$21="Guayas/Santa Elena",'Tablas Guayaquil'!F324,'Tablas Resto de Ecuador'!F324)</f>
        <v>2554</v>
      </c>
      <c r="M324" s="276">
        <f>IF('INGRESO DE DATOS'!$D$21="Guayas/Santa Elena",'Tablas Guayaquil'!G324,'Tablas Resto de Ecuador'!G324)</f>
        <v>2004</v>
      </c>
      <c r="N324" s="3"/>
      <c r="O324" s="263">
        <f t="shared" si="191"/>
        <v>4513.5</v>
      </c>
      <c r="P324" s="263">
        <f t="shared" si="192"/>
        <v>4329.8999999999996</v>
      </c>
      <c r="Q324" s="263">
        <f t="shared" si="193"/>
        <v>3048.1</v>
      </c>
      <c r="R324" s="263">
        <f t="shared" si="194"/>
        <v>2170.9</v>
      </c>
      <c r="S324" s="263">
        <f t="shared" si="195"/>
        <v>1703.3999999999999</v>
      </c>
    </row>
    <row r="325" spans="1:19" ht="14" hidden="1" x14ac:dyDescent="0.15">
      <c r="A325" s="4">
        <v>38</v>
      </c>
      <c r="B325" s="7"/>
      <c r="C325" s="212">
        <f t="shared" si="186"/>
        <v>4513.5</v>
      </c>
      <c r="D325" s="212">
        <f t="shared" si="187"/>
        <v>4329.8999999999996</v>
      </c>
      <c r="E325" s="212">
        <f t="shared" si="188"/>
        <v>3048.1</v>
      </c>
      <c r="F325" s="212">
        <f t="shared" si="189"/>
        <v>2170.9</v>
      </c>
      <c r="G325" s="212">
        <f t="shared" si="190"/>
        <v>1703.3999999999999</v>
      </c>
      <c r="I325" s="276">
        <f>IF('INGRESO DE DATOS'!$D$21="Guayas/Santa Elena",'Tablas Guayaquil'!C325,'Tablas Resto de Ecuador'!C325)</f>
        <v>5310</v>
      </c>
      <c r="J325" s="276">
        <f>IF('INGRESO DE DATOS'!$D$21="Guayas/Santa Elena",'Tablas Guayaquil'!D325,'Tablas Resto de Ecuador'!D325)</f>
        <v>5094</v>
      </c>
      <c r="K325" s="276">
        <f>IF('INGRESO DE DATOS'!$D$21="Guayas/Santa Elena",'Tablas Guayaquil'!E325,'Tablas Resto de Ecuador'!E325)</f>
        <v>3586</v>
      </c>
      <c r="L325" s="276">
        <f>IF('INGRESO DE DATOS'!$D$21="Guayas/Santa Elena",'Tablas Guayaquil'!F325,'Tablas Resto de Ecuador'!F325)</f>
        <v>2554</v>
      </c>
      <c r="M325" s="276">
        <f>IF('INGRESO DE DATOS'!$D$21="Guayas/Santa Elena",'Tablas Guayaquil'!G325,'Tablas Resto de Ecuador'!G325)</f>
        <v>2004</v>
      </c>
      <c r="N325" s="3"/>
      <c r="O325" s="263">
        <f t="shared" si="191"/>
        <v>4513.5</v>
      </c>
      <c r="P325" s="263">
        <f t="shared" si="192"/>
        <v>4329.8999999999996</v>
      </c>
      <c r="Q325" s="263">
        <f t="shared" si="193"/>
        <v>3048.1</v>
      </c>
      <c r="R325" s="263">
        <f t="shared" si="194"/>
        <v>2170.9</v>
      </c>
      <c r="S325" s="263">
        <f t="shared" si="195"/>
        <v>1703.3999999999999</v>
      </c>
    </row>
    <row r="326" spans="1:19" ht="14" hidden="1" x14ac:dyDescent="0.15">
      <c r="A326" s="4">
        <v>39</v>
      </c>
      <c r="B326" s="7"/>
      <c r="C326" s="212">
        <f t="shared" si="186"/>
        <v>4513.5</v>
      </c>
      <c r="D326" s="212">
        <f t="shared" si="187"/>
        <v>4329.8999999999996</v>
      </c>
      <c r="E326" s="212">
        <f t="shared" si="188"/>
        <v>3048.1</v>
      </c>
      <c r="F326" s="212">
        <f t="shared" si="189"/>
        <v>2170.9</v>
      </c>
      <c r="G326" s="212">
        <f t="shared" si="190"/>
        <v>1703.3999999999999</v>
      </c>
      <c r="I326" s="276">
        <f>IF('INGRESO DE DATOS'!$D$21="Guayas/Santa Elena",'Tablas Guayaquil'!C326,'Tablas Resto de Ecuador'!C326)</f>
        <v>5310</v>
      </c>
      <c r="J326" s="276">
        <f>IF('INGRESO DE DATOS'!$D$21="Guayas/Santa Elena",'Tablas Guayaquil'!D326,'Tablas Resto de Ecuador'!D326)</f>
        <v>5094</v>
      </c>
      <c r="K326" s="276">
        <f>IF('INGRESO DE DATOS'!$D$21="Guayas/Santa Elena",'Tablas Guayaquil'!E326,'Tablas Resto de Ecuador'!E326)</f>
        <v>3586</v>
      </c>
      <c r="L326" s="276">
        <f>IF('INGRESO DE DATOS'!$D$21="Guayas/Santa Elena",'Tablas Guayaquil'!F326,'Tablas Resto de Ecuador'!F326)</f>
        <v>2554</v>
      </c>
      <c r="M326" s="276">
        <f>IF('INGRESO DE DATOS'!$D$21="Guayas/Santa Elena",'Tablas Guayaquil'!G326,'Tablas Resto de Ecuador'!G326)</f>
        <v>2004</v>
      </c>
      <c r="N326" s="3"/>
      <c r="O326" s="263">
        <f t="shared" si="191"/>
        <v>4513.5</v>
      </c>
      <c r="P326" s="263">
        <f t="shared" si="192"/>
        <v>4329.8999999999996</v>
      </c>
      <c r="Q326" s="263">
        <f t="shared" si="193"/>
        <v>3048.1</v>
      </c>
      <c r="R326" s="263">
        <f t="shared" si="194"/>
        <v>2170.9</v>
      </c>
      <c r="S326" s="263">
        <f t="shared" si="195"/>
        <v>1703.3999999999999</v>
      </c>
    </row>
    <row r="327" spans="1:19" ht="14" hidden="1" x14ac:dyDescent="0.15">
      <c r="A327" s="4">
        <v>40</v>
      </c>
      <c r="B327" s="7"/>
      <c r="C327" s="212">
        <f t="shared" si="186"/>
        <v>5119.55</v>
      </c>
      <c r="D327" s="212">
        <f t="shared" si="187"/>
        <v>4911.3</v>
      </c>
      <c r="E327" s="212">
        <f t="shared" si="188"/>
        <v>3430.6</v>
      </c>
      <c r="F327" s="212">
        <f t="shared" si="189"/>
        <v>2442.9</v>
      </c>
      <c r="G327" s="212">
        <f t="shared" si="190"/>
        <v>1915.8999999999999</v>
      </c>
      <c r="I327" s="276">
        <f>IF('INGRESO DE DATOS'!$D$21="Guayas/Santa Elena",'Tablas Guayaquil'!C327,'Tablas Resto de Ecuador'!C327)</f>
        <v>6023</v>
      </c>
      <c r="J327" s="276">
        <f>IF('INGRESO DE DATOS'!$D$21="Guayas/Santa Elena",'Tablas Guayaquil'!D327,'Tablas Resto de Ecuador'!D327)</f>
        <v>5778</v>
      </c>
      <c r="K327" s="276">
        <f>IF('INGRESO DE DATOS'!$D$21="Guayas/Santa Elena",'Tablas Guayaquil'!E327,'Tablas Resto de Ecuador'!E327)</f>
        <v>4036</v>
      </c>
      <c r="L327" s="276">
        <f>IF('INGRESO DE DATOS'!$D$21="Guayas/Santa Elena",'Tablas Guayaquil'!F327,'Tablas Resto de Ecuador'!F327)</f>
        <v>2874</v>
      </c>
      <c r="M327" s="276">
        <f>IF('INGRESO DE DATOS'!$D$21="Guayas/Santa Elena",'Tablas Guayaquil'!G327,'Tablas Resto de Ecuador'!G327)</f>
        <v>2254</v>
      </c>
      <c r="N327" s="3"/>
      <c r="O327" s="263">
        <f t="shared" si="191"/>
        <v>5119.55</v>
      </c>
      <c r="P327" s="263">
        <f t="shared" si="192"/>
        <v>4911.3</v>
      </c>
      <c r="Q327" s="263">
        <f t="shared" si="193"/>
        <v>3430.6</v>
      </c>
      <c r="R327" s="263">
        <f t="shared" si="194"/>
        <v>2442.9</v>
      </c>
      <c r="S327" s="263">
        <f t="shared" si="195"/>
        <v>1915.8999999999999</v>
      </c>
    </row>
    <row r="328" spans="1:19" ht="14" hidden="1" x14ac:dyDescent="0.15">
      <c r="A328" s="4">
        <v>41</v>
      </c>
      <c r="B328" s="7"/>
      <c r="C328" s="212">
        <f t="shared" si="186"/>
        <v>5119.55</v>
      </c>
      <c r="D328" s="212">
        <f t="shared" si="187"/>
        <v>4911.3</v>
      </c>
      <c r="E328" s="212">
        <f t="shared" si="188"/>
        <v>3430.6</v>
      </c>
      <c r="F328" s="212">
        <f t="shared" si="189"/>
        <v>2442.9</v>
      </c>
      <c r="G328" s="212">
        <f t="shared" si="190"/>
        <v>1915.8999999999999</v>
      </c>
      <c r="I328" s="276">
        <f>IF('INGRESO DE DATOS'!$D$21="Guayas/Santa Elena",'Tablas Guayaquil'!C328,'Tablas Resto de Ecuador'!C328)</f>
        <v>6023</v>
      </c>
      <c r="J328" s="276">
        <f>IF('INGRESO DE DATOS'!$D$21="Guayas/Santa Elena",'Tablas Guayaquil'!D328,'Tablas Resto de Ecuador'!D328)</f>
        <v>5778</v>
      </c>
      <c r="K328" s="276">
        <f>IF('INGRESO DE DATOS'!$D$21="Guayas/Santa Elena",'Tablas Guayaquil'!E328,'Tablas Resto de Ecuador'!E328)</f>
        <v>4036</v>
      </c>
      <c r="L328" s="276">
        <f>IF('INGRESO DE DATOS'!$D$21="Guayas/Santa Elena",'Tablas Guayaquil'!F328,'Tablas Resto de Ecuador'!F328)</f>
        <v>2874</v>
      </c>
      <c r="M328" s="276">
        <f>IF('INGRESO DE DATOS'!$D$21="Guayas/Santa Elena",'Tablas Guayaquil'!G328,'Tablas Resto de Ecuador'!G328)</f>
        <v>2254</v>
      </c>
      <c r="N328" s="3"/>
      <c r="O328" s="263">
        <f t="shared" si="191"/>
        <v>5119.55</v>
      </c>
      <c r="P328" s="263">
        <f t="shared" si="192"/>
        <v>4911.3</v>
      </c>
      <c r="Q328" s="263">
        <f t="shared" si="193"/>
        <v>3430.6</v>
      </c>
      <c r="R328" s="263">
        <f t="shared" si="194"/>
        <v>2442.9</v>
      </c>
      <c r="S328" s="263">
        <f t="shared" si="195"/>
        <v>1915.8999999999999</v>
      </c>
    </row>
    <row r="329" spans="1:19" ht="14" hidden="1" x14ac:dyDescent="0.15">
      <c r="A329" s="4">
        <v>42</v>
      </c>
      <c r="B329" s="7"/>
      <c r="C329" s="212">
        <f t="shared" si="186"/>
        <v>5119.55</v>
      </c>
      <c r="D329" s="212">
        <f t="shared" si="187"/>
        <v>4911.3</v>
      </c>
      <c r="E329" s="212">
        <f t="shared" si="188"/>
        <v>3430.6</v>
      </c>
      <c r="F329" s="212">
        <f t="shared" si="189"/>
        <v>2442.9</v>
      </c>
      <c r="G329" s="212">
        <f t="shared" si="190"/>
        <v>1915.8999999999999</v>
      </c>
      <c r="I329" s="276">
        <f>IF('INGRESO DE DATOS'!$D$21="Guayas/Santa Elena",'Tablas Guayaquil'!C329,'Tablas Resto de Ecuador'!C329)</f>
        <v>6023</v>
      </c>
      <c r="J329" s="276">
        <f>IF('INGRESO DE DATOS'!$D$21="Guayas/Santa Elena",'Tablas Guayaquil'!D329,'Tablas Resto de Ecuador'!D329)</f>
        <v>5778</v>
      </c>
      <c r="K329" s="276">
        <f>IF('INGRESO DE DATOS'!$D$21="Guayas/Santa Elena",'Tablas Guayaquil'!E329,'Tablas Resto de Ecuador'!E329)</f>
        <v>4036</v>
      </c>
      <c r="L329" s="276">
        <f>IF('INGRESO DE DATOS'!$D$21="Guayas/Santa Elena",'Tablas Guayaquil'!F329,'Tablas Resto de Ecuador'!F329)</f>
        <v>2874</v>
      </c>
      <c r="M329" s="276">
        <f>IF('INGRESO DE DATOS'!$D$21="Guayas/Santa Elena",'Tablas Guayaquil'!G329,'Tablas Resto de Ecuador'!G329)</f>
        <v>2254</v>
      </c>
      <c r="N329" s="3"/>
      <c r="O329" s="263">
        <f t="shared" si="191"/>
        <v>5119.55</v>
      </c>
      <c r="P329" s="263">
        <f t="shared" si="192"/>
        <v>4911.3</v>
      </c>
      <c r="Q329" s="263">
        <f t="shared" si="193"/>
        <v>3430.6</v>
      </c>
      <c r="R329" s="263">
        <f t="shared" si="194"/>
        <v>2442.9</v>
      </c>
      <c r="S329" s="263">
        <f t="shared" si="195"/>
        <v>1915.8999999999999</v>
      </c>
    </row>
    <row r="330" spans="1:19" ht="14" hidden="1" x14ac:dyDescent="0.15">
      <c r="A330" s="4">
        <v>43</v>
      </c>
      <c r="B330" s="7"/>
      <c r="C330" s="212">
        <f t="shared" si="186"/>
        <v>5119.55</v>
      </c>
      <c r="D330" s="212">
        <f t="shared" si="187"/>
        <v>4911.3</v>
      </c>
      <c r="E330" s="212">
        <f t="shared" si="188"/>
        <v>3430.6</v>
      </c>
      <c r="F330" s="212">
        <f t="shared" si="189"/>
        <v>2442.9</v>
      </c>
      <c r="G330" s="212">
        <f t="shared" si="190"/>
        <v>1915.8999999999999</v>
      </c>
      <c r="I330" s="276">
        <f>IF('INGRESO DE DATOS'!$D$21="Guayas/Santa Elena",'Tablas Guayaquil'!C330,'Tablas Resto de Ecuador'!C330)</f>
        <v>6023</v>
      </c>
      <c r="J330" s="276">
        <f>IF('INGRESO DE DATOS'!$D$21="Guayas/Santa Elena",'Tablas Guayaquil'!D330,'Tablas Resto de Ecuador'!D330)</f>
        <v>5778</v>
      </c>
      <c r="K330" s="276">
        <f>IF('INGRESO DE DATOS'!$D$21="Guayas/Santa Elena",'Tablas Guayaquil'!E330,'Tablas Resto de Ecuador'!E330)</f>
        <v>4036</v>
      </c>
      <c r="L330" s="276">
        <f>IF('INGRESO DE DATOS'!$D$21="Guayas/Santa Elena",'Tablas Guayaquil'!F330,'Tablas Resto de Ecuador'!F330)</f>
        <v>2874</v>
      </c>
      <c r="M330" s="276">
        <f>IF('INGRESO DE DATOS'!$D$21="Guayas/Santa Elena",'Tablas Guayaquil'!G330,'Tablas Resto de Ecuador'!G330)</f>
        <v>2254</v>
      </c>
      <c r="N330" s="3"/>
      <c r="O330" s="263">
        <f t="shared" si="191"/>
        <v>5119.55</v>
      </c>
      <c r="P330" s="263">
        <f t="shared" si="192"/>
        <v>4911.3</v>
      </c>
      <c r="Q330" s="263">
        <f t="shared" si="193"/>
        <v>3430.6</v>
      </c>
      <c r="R330" s="263">
        <f t="shared" si="194"/>
        <v>2442.9</v>
      </c>
      <c r="S330" s="263">
        <f t="shared" si="195"/>
        <v>1915.8999999999999</v>
      </c>
    </row>
    <row r="331" spans="1:19" ht="14" hidden="1" x14ac:dyDescent="0.15">
      <c r="A331" s="4">
        <v>44</v>
      </c>
      <c r="B331" s="7"/>
      <c r="C331" s="212">
        <f t="shared" si="186"/>
        <v>5119.55</v>
      </c>
      <c r="D331" s="212">
        <f t="shared" si="187"/>
        <v>4911.3</v>
      </c>
      <c r="E331" s="212">
        <f t="shared" si="188"/>
        <v>3430.6</v>
      </c>
      <c r="F331" s="212">
        <f t="shared" si="189"/>
        <v>2442.9</v>
      </c>
      <c r="G331" s="212">
        <f t="shared" si="190"/>
        <v>1915.8999999999999</v>
      </c>
      <c r="I331" s="276">
        <f>IF('INGRESO DE DATOS'!$D$21="Guayas/Santa Elena",'Tablas Guayaquil'!C331,'Tablas Resto de Ecuador'!C331)</f>
        <v>6023</v>
      </c>
      <c r="J331" s="276">
        <f>IF('INGRESO DE DATOS'!$D$21="Guayas/Santa Elena",'Tablas Guayaquil'!D331,'Tablas Resto de Ecuador'!D331)</f>
        <v>5778</v>
      </c>
      <c r="K331" s="276">
        <f>IF('INGRESO DE DATOS'!$D$21="Guayas/Santa Elena",'Tablas Guayaquil'!E331,'Tablas Resto de Ecuador'!E331)</f>
        <v>4036</v>
      </c>
      <c r="L331" s="276">
        <f>IF('INGRESO DE DATOS'!$D$21="Guayas/Santa Elena",'Tablas Guayaquil'!F331,'Tablas Resto de Ecuador'!F331)</f>
        <v>2874</v>
      </c>
      <c r="M331" s="276">
        <f>IF('INGRESO DE DATOS'!$D$21="Guayas/Santa Elena",'Tablas Guayaquil'!G331,'Tablas Resto de Ecuador'!G331)</f>
        <v>2254</v>
      </c>
      <c r="N331" s="3"/>
      <c r="O331" s="263">
        <f t="shared" si="191"/>
        <v>5119.55</v>
      </c>
      <c r="P331" s="263">
        <f t="shared" si="192"/>
        <v>4911.3</v>
      </c>
      <c r="Q331" s="263">
        <f t="shared" si="193"/>
        <v>3430.6</v>
      </c>
      <c r="R331" s="263">
        <f t="shared" si="194"/>
        <v>2442.9</v>
      </c>
      <c r="S331" s="263">
        <f t="shared" si="195"/>
        <v>1915.8999999999999</v>
      </c>
    </row>
    <row r="332" spans="1:19" ht="14" hidden="1" x14ac:dyDescent="0.15">
      <c r="A332" s="4">
        <v>45</v>
      </c>
      <c r="B332" s="7"/>
      <c r="C332" s="212">
        <f t="shared" si="186"/>
        <v>5793.5999999999995</v>
      </c>
      <c r="D332" s="212">
        <f t="shared" si="187"/>
        <v>5559</v>
      </c>
      <c r="E332" s="212">
        <f t="shared" si="188"/>
        <v>3862.4</v>
      </c>
      <c r="F332" s="212">
        <f t="shared" si="189"/>
        <v>2748.9</v>
      </c>
      <c r="G332" s="212">
        <f t="shared" si="190"/>
        <v>2158.15</v>
      </c>
      <c r="I332" s="276">
        <f>IF('INGRESO DE DATOS'!$D$21="Guayas/Santa Elena",'Tablas Guayaquil'!C332,'Tablas Resto de Ecuador'!C332)</f>
        <v>6816</v>
      </c>
      <c r="J332" s="276">
        <f>IF('INGRESO DE DATOS'!$D$21="Guayas/Santa Elena",'Tablas Guayaquil'!D332,'Tablas Resto de Ecuador'!D332)</f>
        <v>6540</v>
      </c>
      <c r="K332" s="276">
        <f>IF('INGRESO DE DATOS'!$D$21="Guayas/Santa Elena",'Tablas Guayaquil'!E332,'Tablas Resto de Ecuador'!E332)</f>
        <v>4544</v>
      </c>
      <c r="L332" s="276">
        <f>IF('INGRESO DE DATOS'!$D$21="Guayas/Santa Elena",'Tablas Guayaquil'!F332,'Tablas Resto de Ecuador'!F332)</f>
        <v>3234</v>
      </c>
      <c r="M332" s="276">
        <f>IF('INGRESO DE DATOS'!$D$21="Guayas/Santa Elena",'Tablas Guayaquil'!G332,'Tablas Resto de Ecuador'!G332)</f>
        <v>2539</v>
      </c>
      <c r="N332" s="3"/>
      <c r="O332" s="263">
        <f t="shared" si="191"/>
        <v>5793.5999999999995</v>
      </c>
      <c r="P332" s="263">
        <f t="shared" si="192"/>
        <v>5559</v>
      </c>
      <c r="Q332" s="263">
        <f t="shared" si="193"/>
        <v>3862.4</v>
      </c>
      <c r="R332" s="263">
        <f t="shared" si="194"/>
        <v>2748.9</v>
      </c>
      <c r="S332" s="263">
        <f t="shared" si="195"/>
        <v>2158.15</v>
      </c>
    </row>
    <row r="333" spans="1:19" ht="14" hidden="1" x14ac:dyDescent="0.15">
      <c r="A333" s="4">
        <v>46</v>
      </c>
      <c r="B333" s="7"/>
      <c r="C333" s="212">
        <f t="shared" si="186"/>
        <v>5793.5999999999995</v>
      </c>
      <c r="D333" s="212">
        <f t="shared" si="187"/>
        <v>5559</v>
      </c>
      <c r="E333" s="212">
        <f t="shared" si="188"/>
        <v>3862.4</v>
      </c>
      <c r="F333" s="212">
        <f t="shared" si="189"/>
        <v>2748.9</v>
      </c>
      <c r="G333" s="212">
        <f t="shared" si="190"/>
        <v>2158.15</v>
      </c>
      <c r="I333" s="276">
        <f>IF('INGRESO DE DATOS'!$D$21="Guayas/Santa Elena",'Tablas Guayaquil'!C333,'Tablas Resto de Ecuador'!C333)</f>
        <v>6816</v>
      </c>
      <c r="J333" s="276">
        <f>IF('INGRESO DE DATOS'!$D$21="Guayas/Santa Elena",'Tablas Guayaquil'!D333,'Tablas Resto de Ecuador'!D333)</f>
        <v>6540</v>
      </c>
      <c r="K333" s="276">
        <f>IF('INGRESO DE DATOS'!$D$21="Guayas/Santa Elena",'Tablas Guayaquil'!E333,'Tablas Resto de Ecuador'!E333)</f>
        <v>4544</v>
      </c>
      <c r="L333" s="276">
        <f>IF('INGRESO DE DATOS'!$D$21="Guayas/Santa Elena",'Tablas Guayaquil'!F333,'Tablas Resto de Ecuador'!F333)</f>
        <v>3234</v>
      </c>
      <c r="M333" s="276">
        <f>IF('INGRESO DE DATOS'!$D$21="Guayas/Santa Elena",'Tablas Guayaquil'!G333,'Tablas Resto de Ecuador'!G333)</f>
        <v>2539</v>
      </c>
      <c r="N333" s="3"/>
      <c r="O333" s="263">
        <f t="shared" si="191"/>
        <v>5793.5999999999995</v>
      </c>
      <c r="P333" s="263">
        <f t="shared" si="192"/>
        <v>5559</v>
      </c>
      <c r="Q333" s="263">
        <f t="shared" si="193"/>
        <v>3862.4</v>
      </c>
      <c r="R333" s="263">
        <f t="shared" si="194"/>
        <v>2748.9</v>
      </c>
      <c r="S333" s="263">
        <f t="shared" si="195"/>
        <v>2158.15</v>
      </c>
    </row>
    <row r="334" spans="1:19" ht="14" hidden="1" x14ac:dyDescent="0.15">
      <c r="A334" s="4">
        <v>47</v>
      </c>
      <c r="B334" s="7"/>
      <c r="C334" s="212">
        <f t="shared" si="186"/>
        <v>5793.5999999999995</v>
      </c>
      <c r="D334" s="212">
        <f t="shared" si="187"/>
        <v>5559</v>
      </c>
      <c r="E334" s="212">
        <f t="shared" si="188"/>
        <v>3862.4</v>
      </c>
      <c r="F334" s="212">
        <f t="shared" si="189"/>
        <v>2748.9</v>
      </c>
      <c r="G334" s="212">
        <f t="shared" si="190"/>
        <v>2158.15</v>
      </c>
      <c r="I334" s="276">
        <f>IF('INGRESO DE DATOS'!$D$21="Guayas/Santa Elena",'Tablas Guayaquil'!C334,'Tablas Resto de Ecuador'!C334)</f>
        <v>6816</v>
      </c>
      <c r="J334" s="276">
        <f>IF('INGRESO DE DATOS'!$D$21="Guayas/Santa Elena",'Tablas Guayaquil'!D334,'Tablas Resto de Ecuador'!D334)</f>
        <v>6540</v>
      </c>
      <c r="K334" s="276">
        <f>IF('INGRESO DE DATOS'!$D$21="Guayas/Santa Elena",'Tablas Guayaquil'!E334,'Tablas Resto de Ecuador'!E334)</f>
        <v>4544</v>
      </c>
      <c r="L334" s="276">
        <f>IF('INGRESO DE DATOS'!$D$21="Guayas/Santa Elena",'Tablas Guayaquil'!F334,'Tablas Resto de Ecuador'!F334)</f>
        <v>3234</v>
      </c>
      <c r="M334" s="276">
        <f>IF('INGRESO DE DATOS'!$D$21="Guayas/Santa Elena",'Tablas Guayaquil'!G334,'Tablas Resto de Ecuador'!G334)</f>
        <v>2539</v>
      </c>
      <c r="N334" s="3"/>
      <c r="O334" s="263">
        <f t="shared" si="191"/>
        <v>5793.5999999999995</v>
      </c>
      <c r="P334" s="263">
        <f t="shared" si="192"/>
        <v>5559</v>
      </c>
      <c r="Q334" s="263">
        <f t="shared" si="193"/>
        <v>3862.4</v>
      </c>
      <c r="R334" s="263">
        <f t="shared" si="194"/>
        <v>2748.9</v>
      </c>
      <c r="S334" s="263">
        <f t="shared" si="195"/>
        <v>2158.15</v>
      </c>
    </row>
    <row r="335" spans="1:19" ht="14" hidden="1" x14ac:dyDescent="0.15">
      <c r="A335" s="4">
        <v>48</v>
      </c>
      <c r="B335" s="7"/>
      <c r="C335" s="212">
        <f t="shared" si="186"/>
        <v>5793.5999999999995</v>
      </c>
      <c r="D335" s="212">
        <f t="shared" si="187"/>
        <v>5559</v>
      </c>
      <c r="E335" s="212">
        <f t="shared" si="188"/>
        <v>3862.4</v>
      </c>
      <c r="F335" s="212">
        <f t="shared" si="189"/>
        <v>2748.9</v>
      </c>
      <c r="G335" s="212">
        <f t="shared" si="190"/>
        <v>2158.15</v>
      </c>
      <c r="I335" s="276">
        <f>IF('INGRESO DE DATOS'!$D$21="Guayas/Santa Elena",'Tablas Guayaquil'!C335,'Tablas Resto de Ecuador'!C335)</f>
        <v>6816</v>
      </c>
      <c r="J335" s="276">
        <f>IF('INGRESO DE DATOS'!$D$21="Guayas/Santa Elena",'Tablas Guayaquil'!D335,'Tablas Resto de Ecuador'!D335)</f>
        <v>6540</v>
      </c>
      <c r="K335" s="276">
        <f>IF('INGRESO DE DATOS'!$D$21="Guayas/Santa Elena",'Tablas Guayaquil'!E335,'Tablas Resto de Ecuador'!E335)</f>
        <v>4544</v>
      </c>
      <c r="L335" s="276">
        <f>IF('INGRESO DE DATOS'!$D$21="Guayas/Santa Elena",'Tablas Guayaquil'!F335,'Tablas Resto de Ecuador'!F335)</f>
        <v>3234</v>
      </c>
      <c r="M335" s="276">
        <f>IF('INGRESO DE DATOS'!$D$21="Guayas/Santa Elena",'Tablas Guayaquil'!G335,'Tablas Resto de Ecuador'!G335)</f>
        <v>2539</v>
      </c>
      <c r="N335" s="3"/>
      <c r="O335" s="263">
        <f t="shared" si="191"/>
        <v>5793.5999999999995</v>
      </c>
      <c r="P335" s="263">
        <f t="shared" si="192"/>
        <v>5559</v>
      </c>
      <c r="Q335" s="263">
        <f t="shared" si="193"/>
        <v>3862.4</v>
      </c>
      <c r="R335" s="263">
        <f t="shared" si="194"/>
        <v>2748.9</v>
      </c>
      <c r="S335" s="263">
        <f t="shared" si="195"/>
        <v>2158.15</v>
      </c>
    </row>
    <row r="336" spans="1:19" ht="14" hidden="1" x14ac:dyDescent="0.15">
      <c r="A336" s="4">
        <v>49</v>
      </c>
      <c r="B336" s="7"/>
      <c r="C336" s="212">
        <f t="shared" si="186"/>
        <v>5793.5999999999995</v>
      </c>
      <c r="D336" s="212">
        <f t="shared" si="187"/>
        <v>5559</v>
      </c>
      <c r="E336" s="212">
        <f t="shared" si="188"/>
        <v>3862.4</v>
      </c>
      <c r="F336" s="212">
        <f t="shared" si="189"/>
        <v>2748.9</v>
      </c>
      <c r="G336" s="212">
        <f t="shared" si="190"/>
        <v>2158.15</v>
      </c>
      <c r="I336" s="276">
        <f>IF('INGRESO DE DATOS'!$D$21="Guayas/Santa Elena",'Tablas Guayaquil'!C336,'Tablas Resto de Ecuador'!C336)</f>
        <v>6816</v>
      </c>
      <c r="J336" s="276">
        <f>IF('INGRESO DE DATOS'!$D$21="Guayas/Santa Elena",'Tablas Guayaquil'!D336,'Tablas Resto de Ecuador'!D336)</f>
        <v>6540</v>
      </c>
      <c r="K336" s="276">
        <f>IF('INGRESO DE DATOS'!$D$21="Guayas/Santa Elena",'Tablas Guayaquil'!E336,'Tablas Resto de Ecuador'!E336)</f>
        <v>4544</v>
      </c>
      <c r="L336" s="276">
        <f>IF('INGRESO DE DATOS'!$D$21="Guayas/Santa Elena",'Tablas Guayaquil'!F336,'Tablas Resto de Ecuador'!F336)</f>
        <v>3234</v>
      </c>
      <c r="M336" s="276">
        <f>IF('INGRESO DE DATOS'!$D$21="Guayas/Santa Elena",'Tablas Guayaquil'!G336,'Tablas Resto de Ecuador'!G336)</f>
        <v>2539</v>
      </c>
      <c r="N336" s="3"/>
      <c r="O336" s="263">
        <f t="shared" si="191"/>
        <v>5793.5999999999995</v>
      </c>
      <c r="P336" s="263">
        <f t="shared" si="192"/>
        <v>5559</v>
      </c>
      <c r="Q336" s="263">
        <f t="shared" si="193"/>
        <v>3862.4</v>
      </c>
      <c r="R336" s="263">
        <f t="shared" si="194"/>
        <v>2748.9</v>
      </c>
      <c r="S336" s="263">
        <f t="shared" si="195"/>
        <v>2158.15</v>
      </c>
    </row>
    <row r="337" spans="1:19" ht="14" hidden="1" x14ac:dyDescent="0.15">
      <c r="A337" s="4">
        <v>50</v>
      </c>
      <c r="B337" s="7"/>
      <c r="C337" s="212">
        <f t="shared" si="186"/>
        <v>6556.05</v>
      </c>
      <c r="D337" s="212">
        <f t="shared" si="187"/>
        <v>6290.8499999999995</v>
      </c>
      <c r="E337" s="212">
        <f t="shared" si="188"/>
        <v>4352</v>
      </c>
      <c r="F337" s="212">
        <f t="shared" si="189"/>
        <v>3098.25</v>
      </c>
      <c r="G337" s="212">
        <f t="shared" si="190"/>
        <v>2430.15</v>
      </c>
      <c r="I337" s="276">
        <f>IF('INGRESO DE DATOS'!$D$21="Guayas/Santa Elena",'Tablas Guayaquil'!C337,'Tablas Resto de Ecuador'!C337)</f>
        <v>7713</v>
      </c>
      <c r="J337" s="276">
        <f>IF('INGRESO DE DATOS'!$D$21="Guayas/Santa Elena",'Tablas Guayaquil'!D337,'Tablas Resto de Ecuador'!D337)</f>
        <v>7401</v>
      </c>
      <c r="K337" s="276">
        <f>IF('INGRESO DE DATOS'!$D$21="Guayas/Santa Elena",'Tablas Guayaquil'!E337,'Tablas Resto de Ecuador'!E337)</f>
        <v>5120</v>
      </c>
      <c r="L337" s="276">
        <f>IF('INGRESO DE DATOS'!$D$21="Guayas/Santa Elena",'Tablas Guayaquil'!F337,'Tablas Resto de Ecuador'!F337)</f>
        <v>3645</v>
      </c>
      <c r="M337" s="276">
        <f>IF('INGRESO DE DATOS'!$D$21="Guayas/Santa Elena",'Tablas Guayaquil'!G337,'Tablas Resto de Ecuador'!G337)</f>
        <v>2859</v>
      </c>
      <c r="N337" s="3"/>
      <c r="O337" s="263">
        <f t="shared" si="191"/>
        <v>6556.05</v>
      </c>
      <c r="P337" s="263">
        <f t="shared" si="192"/>
        <v>6290.8499999999995</v>
      </c>
      <c r="Q337" s="263">
        <f t="shared" si="193"/>
        <v>4352</v>
      </c>
      <c r="R337" s="263">
        <f t="shared" si="194"/>
        <v>3098.25</v>
      </c>
      <c r="S337" s="263">
        <f t="shared" si="195"/>
        <v>2430.15</v>
      </c>
    </row>
    <row r="338" spans="1:19" ht="14" hidden="1" x14ac:dyDescent="0.15">
      <c r="A338" s="4">
        <v>51</v>
      </c>
      <c r="B338" s="7"/>
      <c r="C338" s="212">
        <f t="shared" si="186"/>
        <v>6556.05</v>
      </c>
      <c r="D338" s="212">
        <f t="shared" si="187"/>
        <v>6290.8499999999995</v>
      </c>
      <c r="E338" s="212">
        <f t="shared" si="188"/>
        <v>4352</v>
      </c>
      <c r="F338" s="212">
        <f t="shared" si="189"/>
        <v>3098.25</v>
      </c>
      <c r="G338" s="212">
        <f t="shared" si="190"/>
        <v>2430.15</v>
      </c>
      <c r="I338" s="276">
        <f>IF('INGRESO DE DATOS'!$D$21="Guayas/Santa Elena",'Tablas Guayaquil'!C338,'Tablas Resto de Ecuador'!C338)</f>
        <v>7713</v>
      </c>
      <c r="J338" s="276">
        <f>IF('INGRESO DE DATOS'!$D$21="Guayas/Santa Elena",'Tablas Guayaquil'!D338,'Tablas Resto de Ecuador'!D338)</f>
        <v>7401</v>
      </c>
      <c r="K338" s="276">
        <f>IF('INGRESO DE DATOS'!$D$21="Guayas/Santa Elena",'Tablas Guayaquil'!E338,'Tablas Resto de Ecuador'!E338)</f>
        <v>5120</v>
      </c>
      <c r="L338" s="276">
        <f>IF('INGRESO DE DATOS'!$D$21="Guayas/Santa Elena",'Tablas Guayaquil'!F338,'Tablas Resto de Ecuador'!F338)</f>
        <v>3645</v>
      </c>
      <c r="M338" s="276">
        <f>IF('INGRESO DE DATOS'!$D$21="Guayas/Santa Elena",'Tablas Guayaquil'!G338,'Tablas Resto de Ecuador'!G338)</f>
        <v>2859</v>
      </c>
      <c r="N338" s="3"/>
      <c r="O338" s="263">
        <f t="shared" si="191"/>
        <v>6556.05</v>
      </c>
      <c r="P338" s="263">
        <f t="shared" si="192"/>
        <v>6290.8499999999995</v>
      </c>
      <c r="Q338" s="263">
        <f t="shared" si="193"/>
        <v>4352</v>
      </c>
      <c r="R338" s="263">
        <f t="shared" si="194"/>
        <v>3098.25</v>
      </c>
      <c r="S338" s="263">
        <f t="shared" si="195"/>
        <v>2430.15</v>
      </c>
    </row>
    <row r="339" spans="1:19" ht="14" hidden="1" x14ac:dyDescent="0.15">
      <c r="A339" s="4">
        <v>52</v>
      </c>
      <c r="B339" s="7"/>
      <c r="C339" s="212">
        <f t="shared" si="186"/>
        <v>6556.05</v>
      </c>
      <c r="D339" s="212">
        <f t="shared" si="187"/>
        <v>6290.8499999999995</v>
      </c>
      <c r="E339" s="212">
        <f t="shared" si="188"/>
        <v>4352</v>
      </c>
      <c r="F339" s="212">
        <f t="shared" si="189"/>
        <v>3098.25</v>
      </c>
      <c r="G339" s="212">
        <f t="shared" si="190"/>
        <v>2430.15</v>
      </c>
      <c r="I339" s="276">
        <f>IF('INGRESO DE DATOS'!$D$21="Guayas/Santa Elena",'Tablas Guayaquil'!C339,'Tablas Resto de Ecuador'!C339)</f>
        <v>7713</v>
      </c>
      <c r="J339" s="276">
        <f>IF('INGRESO DE DATOS'!$D$21="Guayas/Santa Elena",'Tablas Guayaquil'!D339,'Tablas Resto de Ecuador'!D339)</f>
        <v>7401</v>
      </c>
      <c r="K339" s="276">
        <f>IF('INGRESO DE DATOS'!$D$21="Guayas/Santa Elena",'Tablas Guayaquil'!E339,'Tablas Resto de Ecuador'!E339)</f>
        <v>5120</v>
      </c>
      <c r="L339" s="276">
        <f>IF('INGRESO DE DATOS'!$D$21="Guayas/Santa Elena",'Tablas Guayaquil'!F339,'Tablas Resto de Ecuador'!F339)</f>
        <v>3645</v>
      </c>
      <c r="M339" s="276">
        <f>IF('INGRESO DE DATOS'!$D$21="Guayas/Santa Elena",'Tablas Guayaquil'!G339,'Tablas Resto de Ecuador'!G339)</f>
        <v>2859</v>
      </c>
      <c r="N339" s="3"/>
      <c r="O339" s="263">
        <f t="shared" si="191"/>
        <v>6556.05</v>
      </c>
      <c r="P339" s="263">
        <f t="shared" si="192"/>
        <v>6290.8499999999995</v>
      </c>
      <c r="Q339" s="263">
        <f t="shared" si="193"/>
        <v>4352</v>
      </c>
      <c r="R339" s="263">
        <f t="shared" si="194"/>
        <v>3098.25</v>
      </c>
      <c r="S339" s="263">
        <f t="shared" si="195"/>
        <v>2430.15</v>
      </c>
    </row>
    <row r="340" spans="1:19" ht="14" hidden="1" x14ac:dyDescent="0.15">
      <c r="A340" s="4">
        <v>53</v>
      </c>
      <c r="B340" s="7"/>
      <c r="C340" s="212">
        <f t="shared" si="186"/>
        <v>6556.05</v>
      </c>
      <c r="D340" s="212">
        <f t="shared" si="187"/>
        <v>6290.8499999999995</v>
      </c>
      <c r="E340" s="212">
        <f t="shared" si="188"/>
        <v>4352</v>
      </c>
      <c r="F340" s="212">
        <f t="shared" si="189"/>
        <v>3098.25</v>
      </c>
      <c r="G340" s="212">
        <f t="shared" si="190"/>
        <v>2430.15</v>
      </c>
      <c r="I340" s="276">
        <f>IF('INGRESO DE DATOS'!$D$21="Guayas/Santa Elena",'Tablas Guayaquil'!C340,'Tablas Resto de Ecuador'!C340)</f>
        <v>7713</v>
      </c>
      <c r="J340" s="276">
        <f>IF('INGRESO DE DATOS'!$D$21="Guayas/Santa Elena",'Tablas Guayaquil'!D340,'Tablas Resto de Ecuador'!D340)</f>
        <v>7401</v>
      </c>
      <c r="K340" s="276">
        <f>IF('INGRESO DE DATOS'!$D$21="Guayas/Santa Elena",'Tablas Guayaquil'!E340,'Tablas Resto de Ecuador'!E340)</f>
        <v>5120</v>
      </c>
      <c r="L340" s="276">
        <f>IF('INGRESO DE DATOS'!$D$21="Guayas/Santa Elena",'Tablas Guayaquil'!F340,'Tablas Resto de Ecuador'!F340)</f>
        <v>3645</v>
      </c>
      <c r="M340" s="276">
        <f>IF('INGRESO DE DATOS'!$D$21="Guayas/Santa Elena",'Tablas Guayaquil'!G340,'Tablas Resto de Ecuador'!G340)</f>
        <v>2859</v>
      </c>
      <c r="N340" s="3"/>
      <c r="O340" s="263">
        <f t="shared" si="191"/>
        <v>6556.05</v>
      </c>
      <c r="P340" s="263">
        <f t="shared" si="192"/>
        <v>6290.8499999999995</v>
      </c>
      <c r="Q340" s="263">
        <f t="shared" si="193"/>
        <v>4352</v>
      </c>
      <c r="R340" s="263">
        <f t="shared" si="194"/>
        <v>3098.25</v>
      </c>
      <c r="S340" s="263">
        <f t="shared" si="195"/>
        <v>2430.15</v>
      </c>
    </row>
    <row r="341" spans="1:19" ht="14" hidden="1" x14ac:dyDescent="0.15">
      <c r="A341" s="4">
        <v>54</v>
      </c>
      <c r="B341" s="7"/>
      <c r="C341" s="212">
        <f t="shared" si="186"/>
        <v>6556.05</v>
      </c>
      <c r="D341" s="212">
        <f t="shared" si="187"/>
        <v>6290.8499999999995</v>
      </c>
      <c r="E341" s="212">
        <f t="shared" si="188"/>
        <v>4352</v>
      </c>
      <c r="F341" s="212">
        <f t="shared" si="189"/>
        <v>3098.25</v>
      </c>
      <c r="G341" s="212">
        <f t="shared" si="190"/>
        <v>2430.15</v>
      </c>
      <c r="I341" s="276">
        <f>IF('INGRESO DE DATOS'!$D$21="Guayas/Santa Elena",'Tablas Guayaquil'!C341,'Tablas Resto de Ecuador'!C341)</f>
        <v>7713</v>
      </c>
      <c r="J341" s="276">
        <f>IF('INGRESO DE DATOS'!$D$21="Guayas/Santa Elena",'Tablas Guayaquil'!D341,'Tablas Resto de Ecuador'!D341)</f>
        <v>7401</v>
      </c>
      <c r="K341" s="276">
        <f>IF('INGRESO DE DATOS'!$D$21="Guayas/Santa Elena",'Tablas Guayaquil'!E341,'Tablas Resto de Ecuador'!E341)</f>
        <v>5120</v>
      </c>
      <c r="L341" s="276">
        <f>IF('INGRESO DE DATOS'!$D$21="Guayas/Santa Elena",'Tablas Guayaquil'!F341,'Tablas Resto de Ecuador'!F341)</f>
        <v>3645</v>
      </c>
      <c r="M341" s="276">
        <f>IF('INGRESO DE DATOS'!$D$21="Guayas/Santa Elena",'Tablas Guayaquil'!G341,'Tablas Resto de Ecuador'!G341)</f>
        <v>2859</v>
      </c>
      <c r="N341" s="3"/>
      <c r="O341" s="263">
        <f t="shared" si="191"/>
        <v>6556.05</v>
      </c>
      <c r="P341" s="263">
        <f t="shared" si="192"/>
        <v>6290.8499999999995</v>
      </c>
      <c r="Q341" s="263">
        <f t="shared" si="193"/>
        <v>4352</v>
      </c>
      <c r="R341" s="263">
        <f t="shared" si="194"/>
        <v>3098.25</v>
      </c>
      <c r="S341" s="263">
        <f t="shared" si="195"/>
        <v>2430.15</v>
      </c>
    </row>
    <row r="342" spans="1:19" ht="14" hidden="1" x14ac:dyDescent="0.15">
      <c r="A342" s="4">
        <v>55</v>
      </c>
      <c r="B342" s="7"/>
      <c r="C342" s="212">
        <f t="shared" si="186"/>
        <v>7395</v>
      </c>
      <c r="D342" s="212">
        <f t="shared" si="187"/>
        <v>7094.0999999999995</v>
      </c>
      <c r="E342" s="212">
        <f t="shared" si="188"/>
        <v>4896.8499999999995</v>
      </c>
      <c r="F342" s="212">
        <f t="shared" si="189"/>
        <v>3484.15</v>
      </c>
      <c r="G342" s="212">
        <f t="shared" si="190"/>
        <v>2735.2999999999997</v>
      </c>
      <c r="I342" s="276">
        <f>IF('INGRESO DE DATOS'!$D$21="Guayas/Santa Elena",'Tablas Guayaquil'!C342,'Tablas Resto de Ecuador'!C342)</f>
        <v>8700</v>
      </c>
      <c r="J342" s="276">
        <f>IF('INGRESO DE DATOS'!$D$21="Guayas/Santa Elena",'Tablas Guayaquil'!D342,'Tablas Resto de Ecuador'!D342)</f>
        <v>8346</v>
      </c>
      <c r="K342" s="276">
        <f>IF('INGRESO DE DATOS'!$D$21="Guayas/Santa Elena",'Tablas Guayaquil'!E342,'Tablas Resto de Ecuador'!E342)</f>
        <v>5761</v>
      </c>
      <c r="L342" s="276">
        <f>IF('INGRESO DE DATOS'!$D$21="Guayas/Santa Elena",'Tablas Guayaquil'!F342,'Tablas Resto de Ecuador'!F342)</f>
        <v>4099</v>
      </c>
      <c r="M342" s="276">
        <f>IF('INGRESO DE DATOS'!$D$21="Guayas/Santa Elena",'Tablas Guayaquil'!G342,'Tablas Resto de Ecuador'!G342)</f>
        <v>3218</v>
      </c>
      <c r="N342" s="3"/>
      <c r="O342" s="263">
        <f t="shared" si="191"/>
        <v>7395</v>
      </c>
      <c r="P342" s="263">
        <f t="shared" si="192"/>
        <v>7094.0999999999995</v>
      </c>
      <c r="Q342" s="263">
        <f t="shared" si="193"/>
        <v>4896.8499999999995</v>
      </c>
      <c r="R342" s="263">
        <f t="shared" si="194"/>
        <v>3484.15</v>
      </c>
      <c r="S342" s="263">
        <f t="shared" si="195"/>
        <v>2735.2999999999997</v>
      </c>
    </row>
    <row r="343" spans="1:19" ht="14" hidden="1" x14ac:dyDescent="0.15">
      <c r="A343" s="4">
        <v>56</v>
      </c>
      <c r="B343" s="7"/>
      <c r="C343" s="212">
        <f t="shared" si="186"/>
        <v>7395</v>
      </c>
      <c r="D343" s="212">
        <f t="shared" si="187"/>
        <v>7094.0999999999995</v>
      </c>
      <c r="E343" s="212">
        <f t="shared" si="188"/>
        <v>4896.8499999999995</v>
      </c>
      <c r="F343" s="212">
        <f t="shared" si="189"/>
        <v>3484.15</v>
      </c>
      <c r="G343" s="212">
        <f t="shared" si="190"/>
        <v>2735.2999999999997</v>
      </c>
      <c r="I343" s="276">
        <f>IF('INGRESO DE DATOS'!$D$21="Guayas/Santa Elena",'Tablas Guayaquil'!C343,'Tablas Resto de Ecuador'!C343)</f>
        <v>8700</v>
      </c>
      <c r="J343" s="276">
        <f>IF('INGRESO DE DATOS'!$D$21="Guayas/Santa Elena",'Tablas Guayaquil'!D343,'Tablas Resto de Ecuador'!D343)</f>
        <v>8346</v>
      </c>
      <c r="K343" s="276">
        <f>IF('INGRESO DE DATOS'!$D$21="Guayas/Santa Elena",'Tablas Guayaquil'!E343,'Tablas Resto de Ecuador'!E343)</f>
        <v>5761</v>
      </c>
      <c r="L343" s="276">
        <f>IF('INGRESO DE DATOS'!$D$21="Guayas/Santa Elena",'Tablas Guayaquil'!F343,'Tablas Resto de Ecuador'!F343)</f>
        <v>4099</v>
      </c>
      <c r="M343" s="276">
        <f>IF('INGRESO DE DATOS'!$D$21="Guayas/Santa Elena",'Tablas Guayaquil'!G343,'Tablas Resto de Ecuador'!G343)</f>
        <v>3218</v>
      </c>
      <c r="N343" s="3"/>
      <c r="O343" s="263">
        <f t="shared" si="191"/>
        <v>7395</v>
      </c>
      <c r="P343" s="263">
        <f t="shared" si="192"/>
        <v>7094.0999999999995</v>
      </c>
      <c r="Q343" s="263">
        <f t="shared" si="193"/>
        <v>4896.8499999999995</v>
      </c>
      <c r="R343" s="263">
        <f t="shared" si="194"/>
        <v>3484.15</v>
      </c>
      <c r="S343" s="263">
        <f t="shared" si="195"/>
        <v>2735.2999999999997</v>
      </c>
    </row>
    <row r="344" spans="1:19" ht="14" hidden="1" x14ac:dyDescent="0.15">
      <c r="A344" s="4">
        <v>57</v>
      </c>
      <c r="B344" s="7"/>
      <c r="C344" s="212">
        <f t="shared" si="186"/>
        <v>7395</v>
      </c>
      <c r="D344" s="212">
        <f t="shared" si="187"/>
        <v>7094.0999999999995</v>
      </c>
      <c r="E344" s="212">
        <f t="shared" si="188"/>
        <v>4896.8499999999995</v>
      </c>
      <c r="F344" s="212">
        <f t="shared" si="189"/>
        <v>3484.15</v>
      </c>
      <c r="G344" s="212">
        <f t="shared" si="190"/>
        <v>2735.2999999999997</v>
      </c>
      <c r="I344" s="276">
        <f>IF('INGRESO DE DATOS'!$D$21="Guayas/Santa Elena",'Tablas Guayaquil'!C344,'Tablas Resto de Ecuador'!C344)</f>
        <v>8700</v>
      </c>
      <c r="J344" s="276">
        <f>IF('INGRESO DE DATOS'!$D$21="Guayas/Santa Elena",'Tablas Guayaquil'!D344,'Tablas Resto de Ecuador'!D344)</f>
        <v>8346</v>
      </c>
      <c r="K344" s="276">
        <f>IF('INGRESO DE DATOS'!$D$21="Guayas/Santa Elena",'Tablas Guayaquil'!E344,'Tablas Resto de Ecuador'!E344)</f>
        <v>5761</v>
      </c>
      <c r="L344" s="276">
        <f>IF('INGRESO DE DATOS'!$D$21="Guayas/Santa Elena",'Tablas Guayaquil'!F344,'Tablas Resto de Ecuador'!F344)</f>
        <v>4099</v>
      </c>
      <c r="M344" s="276">
        <f>IF('INGRESO DE DATOS'!$D$21="Guayas/Santa Elena",'Tablas Guayaquil'!G344,'Tablas Resto de Ecuador'!G344)</f>
        <v>3218</v>
      </c>
      <c r="N344" s="3"/>
      <c r="O344" s="263">
        <f t="shared" si="191"/>
        <v>7395</v>
      </c>
      <c r="P344" s="263">
        <f t="shared" si="192"/>
        <v>7094.0999999999995</v>
      </c>
      <c r="Q344" s="263">
        <f t="shared" si="193"/>
        <v>4896.8499999999995</v>
      </c>
      <c r="R344" s="263">
        <f t="shared" si="194"/>
        <v>3484.15</v>
      </c>
      <c r="S344" s="263">
        <f t="shared" si="195"/>
        <v>2735.2999999999997</v>
      </c>
    </row>
    <row r="345" spans="1:19" ht="14" hidden="1" x14ac:dyDescent="0.15">
      <c r="A345" s="4">
        <v>58</v>
      </c>
      <c r="B345" s="7"/>
      <c r="C345" s="212">
        <f t="shared" si="186"/>
        <v>7395</v>
      </c>
      <c r="D345" s="212">
        <f t="shared" si="187"/>
        <v>7094.0999999999995</v>
      </c>
      <c r="E345" s="212">
        <f t="shared" si="188"/>
        <v>4896.8499999999995</v>
      </c>
      <c r="F345" s="212">
        <f t="shared" si="189"/>
        <v>3484.15</v>
      </c>
      <c r="G345" s="212">
        <f t="shared" si="190"/>
        <v>2735.2999999999997</v>
      </c>
      <c r="I345" s="276">
        <f>IF('INGRESO DE DATOS'!$D$21="Guayas/Santa Elena",'Tablas Guayaquil'!C345,'Tablas Resto de Ecuador'!C345)</f>
        <v>8700</v>
      </c>
      <c r="J345" s="276">
        <f>IF('INGRESO DE DATOS'!$D$21="Guayas/Santa Elena",'Tablas Guayaquil'!D345,'Tablas Resto de Ecuador'!D345)</f>
        <v>8346</v>
      </c>
      <c r="K345" s="276">
        <f>IF('INGRESO DE DATOS'!$D$21="Guayas/Santa Elena",'Tablas Guayaquil'!E345,'Tablas Resto de Ecuador'!E345)</f>
        <v>5761</v>
      </c>
      <c r="L345" s="276">
        <f>IF('INGRESO DE DATOS'!$D$21="Guayas/Santa Elena",'Tablas Guayaquil'!F345,'Tablas Resto de Ecuador'!F345)</f>
        <v>4099</v>
      </c>
      <c r="M345" s="276">
        <f>IF('INGRESO DE DATOS'!$D$21="Guayas/Santa Elena",'Tablas Guayaquil'!G345,'Tablas Resto de Ecuador'!G345)</f>
        <v>3218</v>
      </c>
      <c r="N345" s="3"/>
      <c r="O345" s="263">
        <f t="shared" si="191"/>
        <v>7395</v>
      </c>
      <c r="P345" s="263">
        <f t="shared" si="192"/>
        <v>7094.0999999999995</v>
      </c>
      <c r="Q345" s="263">
        <f t="shared" si="193"/>
        <v>4896.8499999999995</v>
      </c>
      <c r="R345" s="263">
        <f t="shared" si="194"/>
        <v>3484.15</v>
      </c>
      <c r="S345" s="263">
        <f t="shared" si="195"/>
        <v>2735.2999999999997</v>
      </c>
    </row>
    <row r="346" spans="1:19" ht="14" hidden="1" x14ac:dyDescent="0.15">
      <c r="A346" s="4">
        <v>59</v>
      </c>
      <c r="B346" s="7"/>
      <c r="C346" s="212">
        <f t="shared" si="186"/>
        <v>7395</v>
      </c>
      <c r="D346" s="212">
        <f t="shared" si="187"/>
        <v>7094.0999999999995</v>
      </c>
      <c r="E346" s="212">
        <f t="shared" si="188"/>
        <v>4896.8499999999995</v>
      </c>
      <c r="F346" s="212">
        <f t="shared" si="189"/>
        <v>3484.15</v>
      </c>
      <c r="G346" s="212">
        <f t="shared" si="190"/>
        <v>2735.2999999999997</v>
      </c>
      <c r="I346" s="276">
        <f>IF('INGRESO DE DATOS'!$D$21="Guayas/Santa Elena",'Tablas Guayaquil'!C346,'Tablas Resto de Ecuador'!C346)</f>
        <v>8700</v>
      </c>
      <c r="J346" s="276">
        <f>IF('INGRESO DE DATOS'!$D$21="Guayas/Santa Elena",'Tablas Guayaquil'!D346,'Tablas Resto de Ecuador'!D346)</f>
        <v>8346</v>
      </c>
      <c r="K346" s="276">
        <f>IF('INGRESO DE DATOS'!$D$21="Guayas/Santa Elena",'Tablas Guayaquil'!E346,'Tablas Resto de Ecuador'!E346)</f>
        <v>5761</v>
      </c>
      <c r="L346" s="276">
        <f>IF('INGRESO DE DATOS'!$D$21="Guayas/Santa Elena",'Tablas Guayaquil'!F346,'Tablas Resto de Ecuador'!F346)</f>
        <v>4099</v>
      </c>
      <c r="M346" s="276">
        <f>IF('INGRESO DE DATOS'!$D$21="Guayas/Santa Elena",'Tablas Guayaquil'!G346,'Tablas Resto de Ecuador'!G346)</f>
        <v>3218</v>
      </c>
      <c r="N346" s="3"/>
      <c r="O346" s="263">
        <f t="shared" si="191"/>
        <v>7395</v>
      </c>
      <c r="P346" s="263">
        <f t="shared" si="192"/>
        <v>7094.0999999999995</v>
      </c>
      <c r="Q346" s="263">
        <f t="shared" si="193"/>
        <v>4896.8499999999995</v>
      </c>
      <c r="R346" s="263">
        <f t="shared" si="194"/>
        <v>3484.15</v>
      </c>
      <c r="S346" s="263">
        <f t="shared" si="195"/>
        <v>2735.2999999999997</v>
      </c>
    </row>
    <row r="347" spans="1:19" ht="14" hidden="1" x14ac:dyDescent="0.15">
      <c r="A347" s="4">
        <v>60</v>
      </c>
      <c r="B347" s="7"/>
      <c r="C347" s="212">
        <f t="shared" si="186"/>
        <v>7953.45</v>
      </c>
      <c r="D347" s="212">
        <f t="shared" si="187"/>
        <v>7631.3</v>
      </c>
      <c r="E347" s="212">
        <f t="shared" si="188"/>
        <v>5261.5</v>
      </c>
      <c r="F347" s="212">
        <f t="shared" si="189"/>
        <v>3744.25</v>
      </c>
      <c r="G347" s="212">
        <f t="shared" si="190"/>
        <v>2937.6</v>
      </c>
      <c r="I347" s="276">
        <f>IF('INGRESO DE DATOS'!$D$21="Guayas/Santa Elena",'Tablas Guayaquil'!C347,'Tablas Resto de Ecuador'!C347)</f>
        <v>9357</v>
      </c>
      <c r="J347" s="276">
        <f>IF('INGRESO DE DATOS'!$D$21="Guayas/Santa Elena",'Tablas Guayaquil'!D347,'Tablas Resto de Ecuador'!D347)</f>
        <v>8978</v>
      </c>
      <c r="K347" s="276">
        <f>IF('INGRESO DE DATOS'!$D$21="Guayas/Santa Elena",'Tablas Guayaquil'!E347,'Tablas Resto de Ecuador'!E347)</f>
        <v>6190</v>
      </c>
      <c r="L347" s="276">
        <f>IF('INGRESO DE DATOS'!$D$21="Guayas/Santa Elena",'Tablas Guayaquil'!F347,'Tablas Resto de Ecuador'!F347)</f>
        <v>4405</v>
      </c>
      <c r="M347" s="276">
        <f>IF('INGRESO DE DATOS'!$D$21="Guayas/Santa Elena",'Tablas Guayaquil'!G347,'Tablas Resto de Ecuador'!G347)</f>
        <v>3456</v>
      </c>
      <c r="N347" s="3"/>
      <c r="O347" s="263">
        <f t="shared" si="191"/>
        <v>7953.45</v>
      </c>
      <c r="P347" s="263">
        <f t="shared" si="192"/>
        <v>7631.3</v>
      </c>
      <c r="Q347" s="263">
        <f t="shared" si="193"/>
        <v>5261.5</v>
      </c>
      <c r="R347" s="263">
        <f t="shared" si="194"/>
        <v>3744.25</v>
      </c>
      <c r="S347" s="263">
        <f t="shared" si="195"/>
        <v>2937.6</v>
      </c>
    </row>
    <row r="348" spans="1:19" ht="14" hidden="1" x14ac:dyDescent="0.15">
      <c r="A348" s="4">
        <v>61</v>
      </c>
      <c r="B348" s="7"/>
      <c r="C348" s="212">
        <f t="shared" si="186"/>
        <v>8928.4</v>
      </c>
      <c r="D348" s="212">
        <f t="shared" si="187"/>
        <v>8567.15</v>
      </c>
      <c r="E348" s="212">
        <f t="shared" si="188"/>
        <v>5901.55</v>
      </c>
      <c r="F348" s="212">
        <f t="shared" si="189"/>
        <v>4200.7</v>
      </c>
      <c r="G348" s="212">
        <f t="shared" si="190"/>
        <v>3294.6</v>
      </c>
      <c r="I348" s="276">
        <f>IF('INGRESO DE DATOS'!$D$21="Guayas/Santa Elena",'Tablas Guayaquil'!C348,'Tablas Resto de Ecuador'!C348)</f>
        <v>10504</v>
      </c>
      <c r="J348" s="276">
        <f>IF('INGRESO DE DATOS'!$D$21="Guayas/Santa Elena",'Tablas Guayaquil'!D348,'Tablas Resto de Ecuador'!D348)</f>
        <v>10079</v>
      </c>
      <c r="K348" s="276">
        <f>IF('INGRESO DE DATOS'!$D$21="Guayas/Santa Elena",'Tablas Guayaquil'!E348,'Tablas Resto de Ecuador'!E348)</f>
        <v>6943</v>
      </c>
      <c r="L348" s="276">
        <f>IF('INGRESO DE DATOS'!$D$21="Guayas/Santa Elena",'Tablas Guayaquil'!F348,'Tablas Resto de Ecuador'!F348)</f>
        <v>4942</v>
      </c>
      <c r="M348" s="276">
        <f>IF('INGRESO DE DATOS'!$D$21="Guayas/Santa Elena",'Tablas Guayaquil'!G348,'Tablas Resto de Ecuador'!G348)</f>
        <v>3876</v>
      </c>
      <c r="N348" s="3"/>
      <c r="O348" s="263">
        <f t="shared" si="191"/>
        <v>8928.4</v>
      </c>
      <c r="P348" s="263">
        <f t="shared" si="192"/>
        <v>8567.15</v>
      </c>
      <c r="Q348" s="263">
        <f t="shared" si="193"/>
        <v>5901.55</v>
      </c>
      <c r="R348" s="263">
        <f t="shared" si="194"/>
        <v>4200.7</v>
      </c>
      <c r="S348" s="263">
        <f t="shared" si="195"/>
        <v>3294.6</v>
      </c>
    </row>
    <row r="349" spans="1:19" ht="14" hidden="1" x14ac:dyDescent="0.15">
      <c r="A349" s="4">
        <v>62</v>
      </c>
      <c r="B349" s="7"/>
      <c r="C349" s="212">
        <f t="shared" si="186"/>
        <v>9984.1</v>
      </c>
      <c r="D349" s="212">
        <f t="shared" si="187"/>
        <v>9580.35</v>
      </c>
      <c r="E349" s="212">
        <f t="shared" si="188"/>
        <v>6596</v>
      </c>
      <c r="F349" s="212">
        <f t="shared" si="189"/>
        <v>4692.8499999999995</v>
      </c>
      <c r="G349" s="212">
        <f t="shared" si="190"/>
        <v>3683.0499999999997</v>
      </c>
      <c r="I349" s="276">
        <f>IF('INGRESO DE DATOS'!$D$21="Guayas/Santa Elena",'Tablas Guayaquil'!C349,'Tablas Resto de Ecuador'!C349)</f>
        <v>11746</v>
      </c>
      <c r="J349" s="276">
        <f>IF('INGRESO DE DATOS'!$D$21="Guayas/Santa Elena",'Tablas Guayaquil'!D349,'Tablas Resto de Ecuador'!D349)</f>
        <v>11271</v>
      </c>
      <c r="K349" s="276">
        <f>IF('INGRESO DE DATOS'!$D$21="Guayas/Santa Elena",'Tablas Guayaquil'!E349,'Tablas Resto de Ecuador'!E349)</f>
        <v>7760</v>
      </c>
      <c r="L349" s="276">
        <f>IF('INGRESO DE DATOS'!$D$21="Guayas/Santa Elena",'Tablas Guayaquil'!F349,'Tablas Resto de Ecuador'!F349)</f>
        <v>5521</v>
      </c>
      <c r="M349" s="276">
        <f>IF('INGRESO DE DATOS'!$D$21="Guayas/Santa Elena",'Tablas Guayaquil'!G349,'Tablas Resto de Ecuador'!G349)</f>
        <v>4333</v>
      </c>
      <c r="N349" s="3"/>
      <c r="O349" s="263">
        <f t="shared" si="191"/>
        <v>9984.1</v>
      </c>
      <c r="P349" s="263">
        <f t="shared" si="192"/>
        <v>9580.35</v>
      </c>
      <c r="Q349" s="263">
        <f t="shared" si="193"/>
        <v>6596</v>
      </c>
      <c r="R349" s="263">
        <f t="shared" si="194"/>
        <v>4692.8499999999995</v>
      </c>
      <c r="S349" s="263">
        <f t="shared" si="195"/>
        <v>3683.0499999999997</v>
      </c>
    </row>
    <row r="350" spans="1:19" ht="14" hidden="1" x14ac:dyDescent="0.15">
      <c r="A350" s="4">
        <v>63</v>
      </c>
      <c r="B350" s="7"/>
      <c r="C350" s="212">
        <f t="shared" si="186"/>
        <v>11117.15</v>
      </c>
      <c r="D350" s="212">
        <f t="shared" si="187"/>
        <v>10668.35</v>
      </c>
      <c r="E350" s="212">
        <f t="shared" si="188"/>
        <v>7347.4</v>
      </c>
      <c r="F350" s="212">
        <f t="shared" si="189"/>
        <v>5229.2</v>
      </c>
      <c r="G350" s="212">
        <f t="shared" si="190"/>
        <v>4103.8</v>
      </c>
      <c r="I350" s="276">
        <f>IF('INGRESO DE DATOS'!$D$21="Guayas/Santa Elena",'Tablas Guayaquil'!C350,'Tablas Resto de Ecuador'!C350)</f>
        <v>13079</v>
      </c>
      <c r="J350" s="276">
        <f>IF('INGRESO DE DATOS'!$D$21="Guayas/Santa Elena",'Tablas Guayaquil'!D350,'Tablas Resto de Ecuador'!D350)</f>
        <v>12551</v>
      </c>
      <c r="K350" s="276">
        <f>IF('INGRESO DE DATOS'!$D$21="Guayas/Santa Elena",'Tablas Guayaquil'!E350,'Tablas Resto de Ecuador'!E350)</f>
        <v>8644</v>
      </c>
      <c r="L350" s="276">
        <f>IF('INGRESO DE DATOS'!$D$21="Guayas/Santa Elena",'Tablas Guayaquil'!F350,'Tablas Resto de Ecuador'!F350)</f>
        <v>6152</v>
      </c>
      <c r="M350" s="276">
        <f>IF('INGRESO DE DATOS'!$D$21="Guayas/Santa Elena",'Tablas Guayaquil'!G350,'Tablas Resto de Ecuador'!G350)</f>
        <v>4828</v>
      </c>
      <c r="N350" s="3"/>
      <c r="O350" s="263">
        <f t="shared" si="191"/>
        <v>11117.15</v>
      </c>
      <c r="P350" s="263">
        <f t="shared" si="192"/>
        <v>10668.35</v>
      </c>
      <c r="Q350" s="263">
        <f t="shared" si="193"/>
        <v>7347.4</v>
      </c>
      <c r="R350" s="263">
        <f t="shared" si="194"/>
        <v>5229.2</v>
      </c>
      <c r="S350" s="263">
        <f t="shared" si="195"/>
        <v>4103.8</v>
      </c>
    </row>
    <row r="351" spans="1:19" ht="14" hidden="1" x14ac:dyDescent="0.15">
      <c r="A351" s="4">
        <v>64</v>
      </c>
      <c r="B351" s="7"/>
      <c r="C351" s="212">
        <f t="shared" si="186"/>
        <v>12334.35</v>
      </c>
      <c r="D351" s="212">
        <f t="shared" si="187"/>
        <v>11834.55</v>
      </c>
      <c r="E351" s="212">
        <f t="shared" si="188"/>
        <v>8154.05</v>
      </c>
      <c r="F351" s="212">
        <f t="shared" si="189"/>
        <v>5802.95</v>
      </c>
      <c r="G351" s="212">
        <f t="shared" si="190"/>
        <v>4550.8999999999996</v>
      </c>
      <c r="I351" s="276">
        <f>IF('INGRESO DE DATOS'!$D$21="Guayas/Santa Elena",'Tablas Guayaquil'!C351,'Tablas Resto de Ecuador'!C351)</f>
        <v>14511</v>
      </c>
      <c r="J351" s="276">
        <f>IF('INGRESO DE DATOS'!$D$21="Guayas/Santa Elena",'Tablas Guayaquil'!D351,'Tablas Resto de Ecuador'!D351)</f>
        <v>13923</v>
      </c>
      <c r="K351" s="276">
        <f>IF('INGRESO DE DATOS'!$D$21="Guayas/Santa Elena",'Tablas Guayaquil'!E351,'Tablas Resto de Ecuador'!E351)</f>
        <v>9593</v>
      </c>
      <c r="L351" s="276">
        <f>IF('INGRESO DE DATOS'!$D$21="Guayas/Santa Elena",'Tablas Guayaquil'!F351,'Tablas Resto de Ecuador'!F351)</f>
        <v>6827</v>
      </c>
      <c r="M351" s="276">
        <f>IF('INGRESO DE DATOS'!$D$21="Guayas/Santa Elena",'Tablas Guayaquil'!G351,'Tablas Resto de Ecuador'!G351)</f>
        <v>5354</v>
      </c>
      <c r="N351" s="3"/>
      <c r="O351" s="263">
        <f t="shared" si="191"/>
        <v>12334.35</v>
      </c>
      <c r="P351" s="263">
        <f t="shared" si="192"/>
        <v>11834.55</v>
      </c>
      <c r="Q351" s="263">
        <f t="shared" si="193"/>
        <v>8154.05</v>
      </c>
      <c r="R351" s="263">
        <f t="shared" si="194"/>
        <v>5802.95</v>
      </c>
      <c r="S351" s="263">
        <f t="shared" si="195"/>
        <v>4550.8999999999996</v>
      </c>
    </row>
    <row r="352" spans="1:19" ht="14" hidden="1" x14ac:dyDescent="0.15">
      <c r="A352" s="4">
        <v>65</v>
      </c>
      <c r="B352" s="7"/>
      <c r="C352" s="212">
        <f t="shared" si="186"/>
        <v>13630.6</v>
      </c>
      <c r="D352" s="212">
        <f t="shared" si="187"/>
        <v>13078.1</v>
      </c>
      <c r="E352" s="212">
        <f t="shared" si="188"/>
        <v>9016.7999999999993</v>
      </c>
      <c r="F352" s="212">
        <f t="shared" si="189"/>
        <v>6415.8</v>
      </c>
      <c r="G352" s="212">
        <f t="shared" si="190"/>
        <v>5033.7</v>
      </c>
      <c r="I352" s="276">
        <f>IF('INGRESO DE DATOS'!$D$21="Guayas/Santa Elena",'Tablas Guayaquil'!C352,'Tablas Resto de Ecuador'!C352)</f>
        <v>16036</v>
      </c>
      <c r="J352" s="276">
        <f>IF('INGRESO DE DATOS'!$D$21="Guayas/Santa Elena",'Tablas Guayaquil'!D352,'Tablas Resto de Ecuador'!D352)</f>
        <v>15386</v>
      </c>
      <c r="K352" s="276">
        <f>IF('INGRESO DE DATOS'!$D$21="Guayas/Santa Elena",'Tablas Guayaquil'!E352,'Tablas Resto de Ecuador'!E352)</f>
        <v>10608</v>
      </c>
      <c r="L352" s="276">
        <f>IF('INGRESO DE DATOS'!$D$21="Guayas/Santa Elena",'Tablas Guayaquil'!F352,'Tablas Resto de Ecuador'!F352)</f>
        <v>7548</v>
      </c>
      <c r="M352" s="276">
        <f>IF('INGRESO DE DATOS'!$D$21="Guayas/Santa Elena",'Tablas Guayaquil'!G352,'Tablas Resto de Ecuador'!G352)</f>
        <v>5922</v>
      </c>
      <c r="N352" s="3"/>
      <c r="O352" s="263">
        <f t="shared" si="191"/>
        <v>13630.6</v>
      </c>
      <c r="P352" s="263">
        <f t="shared" si="192"/>
        <v>13078.1</v>
      </c>
      <c r="Q352" s="263">
        <f t="shared" si="193"/>
        <v>9016.7999999999993</v>
      </c>
      <c r="R352" s="263">
        <f t="shared" si="194"/>
        <v>6415.8</v>
      </c>
      <c r="S352" s="263">
        <f t="shared" si="195"/>
        <v>5033.7</v>
      </c>
    </row>
    <row r="353" spans="1:19" ht="14" hidden="1" x14ac:dyDescent="0.15">
      <c r="A353" s="4">
        <v>66</v>
      </c>
      <c r="B353" s="7"/>
      <c r="C353" s="212">
        <f t="shared" si="186"/>
        <v>15005.9</v>
      </c>
      <c r="D353" s="212">
        <f t="shared" si="187"/>
        <v>14399</v>
      </c>
      <c r="E353" s="212">
        <f t="shared" si="188"/>
        <v>9936.5</v>
      </c>
      <c r="F353" s="212">
        <f t="shared" si="189"/>
        <v>7071.15</v>
      </c>
      <c r="G353" s="212">
        <f t="shared" si="190"/>
        <v>5547.95</v>
      </c>
      <c r="I353" s="276">
        <f>IF('INGRESO DE DATOS'!$D$21="Guayas/Santa Elena",'Tablas Guayaquil'!C353,'Tablas Resto de Ecuador'!C353)</f>
        <v>17654</v>
      </c>
      <c r="J353" s="276">
        <f>IF('INGRESO DE DATOS'!$D$21="Guayas/Santa Elena",'Tablas Guayaquil'!D353,'Tablas Resto de Ecuador'!D353)</f>
        <v>16940</v>
      </c>
      <c r="K353" s="276">
        <f>IF('INGRESO DE DATOS'!$D$21="Guayas/Santa Elena",'Tablas Guayaquil'!E353,'Tablas Resto de Ecuador'!E353)</f>
        <v>11690</v>
      </c>
      <c r="L353" s="276">
        <f>IF('INGRESO DE DATOS'!$D$21="Guayas/Santa Elena",'Tablas Guayaquil'!F353,'Tablas Resto de Ecuador'!F353)</f>
        <v>8319</v>
      </c>
      <c r="M353" s="276">
        <f>IF('INGRESO DE DATOS'!$D$21="Guayas/Santa Elena",'Tablas Guayaquil'!G353,'Tablas Resto de Ecuador'!G353)</f>
        <v>6527</v>
      </c>
      <c r="N353" s="3"/>
      <c r="O353" s="263">
        <f t="shared" si="191"/>
        <v>15005.9</v>
      </c>
      <c r="P353" s="263">
        <f t="shared" si="192"/>
        <v>14399</v>
      </c>
      <c r="Q353" s="263">
        <f t="shared" si="193"/>
        <v>9936.5</v>
      </c>
      <c r="R353" s="263">
        <f t="shared" si="194"/>
        <v>7071.15</v>
      </c>
      <c r="S353" s="263">
        <f t="shared" si="195"/>
        <v>5547.95</v>
      </c>
    </row>
    <row r="354" spans="1:19" ht="14" hidden="1" x14ac:dyDescent="0.15">
      <c r="A354" s="4">
        <v>67</v>
      </c>
      <c r="B354" s="7"/>
      <c r="C354" s="212">
        <f t="shared" si="186"/>
        <v>16461.95</v>
      </c>
      <c r="D354" s="212">
        <f t="shared" si="187"/>
        <v>15794.699999999999</v>
      </c>
      <c r="E354" s="212">
        <f t="shared" si="188"/>
        <v>10910.6</v>
      </c>
      <c r="F354" s="212">
        <f t="shared" si="189"/>
        <v>7763.9</v>
      </c>
      <c r="G354" s="212">
        <f t="shared" si="190"/>
        <v>6091.0999999999995</v>
      </c>
      <c r="I354" s="276">
        <f>IF('INGRESO DE DATOS'!$D$21="Guayas/Santa Elena",'Tablas Guayaquil'!C354,'Tablas Resto de Ecuador'!C354)</f>
        <v>19367</v>
      </c>
      <c r="J354" s="276">
        <f>IF('INGRESO DE DATOS'!$D$21="Guayas/Santa Elena",'Tablas Guayaquil'!D354,'Tablas Resto de Ecuador'!D354)</f>
        <v>18582</v>
      </c>
      <c r="K354" s="276">
        <f>IF('INGRESO DE DATOS'!$D$21="Guayas/Santa Elena",'Tablas Guayaquil'!E354,'Tablas Resto de Ecuador'!E354)</f>
        <v>12836</v>
      </c>
      <c r="L354" s="276">
        <f>IF('INGRESO DE DATOS'!$D$21="Guayas/Santa Elena",'Tablas Guayaquil'!F354,'Tablas Resto de Ecuador'!F354)</f>
        <v>9134</v>
      </c>
      <c r="M354" s="276">
        <f>IF('INGRESO DE DATOS'!$D$21="Guayas/Santa Elena",'Tablas Guayaquil'!G354,'Tablas Resto de Ecuador'!G354)</f>
        <v>7166</v>
      </c>
      <c r="N354" s="3"/>
      <c r="O354" s="263">
        <f t="shared" si="191"/>
        <v>16461.95</v>
      </c>
      <c r="P354" s="263">
        <f t="shared" si="192"/>
        <v>15794.699999999999</v>
      </c>
      <c r="Q354" s="263">
        <f t="shared" si="193"/>
        <v>10910.6</v>
      </c>
      <c r="R354" s="263">
        <f t="shared" si="194"/>
        <v>7763.9</v>
      </c>
      <c r="S354" s="263">
        <f t="shared" si="195"/>
        <v>6091.0999999999995</v>
      </c>
    </row>
    <row r="355" spans="1:19" ht="14" hidden="1" x14ac:dyDescent="0.15">
      <c r="A355" s="4">
        <v>68</v>
      </c>
      <c r="B355" s="7"/>
      <c r="C355" s="212">
        <f t="shared" si="186"/>
        <v>17997.899999999998</v>
      </c>
      <c r="D355" s="212">
        <f t="shared" si="187"/>
        <v>17268.599999999999</v>
      </c>
      <c r="E355" s="212">
        <f t="shared" si="188"/>
        <v>11941.65</v>
      </c>
      <c r="F355" s="212">
        <f t="shared" si="189"/>
        <v>8498.2999999999993</v>
      </c>
      <c r="G355" s="212">
        <f t="shared" si="190"/>
        <v>6668.25</v>
      </c>
      <c r="I355" s="276">
        <f>IF('INGRESO DE DATOS'!$D$21="Guayas/Santa Elena",'Tablas Guayaquil'!C355,'Tablas Resto de Ecuador'!C355)</f>
        <v>21174</v>
      </c>
      <c r="J355" s="276">
        <f>IF('INGRESO DE DATOS'!$D$21="Guayas/Santa Elena",'Tablas Guayaquil'!D355,'Tablas Resto de Ecuador'!D355)</f>
        <v>20316</v>
      </c>
      <c r="K355" s="276">
        <f>IF('INGRESO DE DATOS'!$D$21="Guayas/Santa Elena",'Tablas Guayaquil'!E355,'Tablas Resto de Ecuador'!E355)</f>
        <v>14049</v>
      </c>
      <c r="L355" s="276">
        <f>IF('INGRESO DE DATOS'!$D$21="Guayas/Santa Elena",'Tablas Guayaquil'!F355,'Tablas Resto de Ecuador'!F355)</f>
        <v>9998</v>
      </c>
      <c r="M355" s="276">
        <f>IF('INGRESO DE DATOS'!$D$21="Guayas/Santa Elena",'Tablas Guayaquil'!G355,'Tablas Resto de Ecuador'!G355)</f>
        <v>7845</v>
      </c>
      <c r="N355" s="3"/>
      <c r="O355" s="263">
        <f t="shared" si="191"/>
        <v>17997.899999999998</v>
      </c>
      <c r="P355" s="263">
        <f t="shared" si="192"/>
        <v>17268.599999999999</v>
      </c>
      <c r="Q355" s="263">
        <f t="shared" si="193"/>
        <v>11941.65</v>
      </c>
      <c r="R355" s="263">
        <f t="shared" si="194"/>
        <v>8498.2999999999993</v>
      </c>
      <c r="S355" s="263">
        <f t="shared" si="195"/>
        <v>6668.25</v>
      </c>
    </row>
    <row r="356" spans="1:19" ht="14" hidden="1" x14ac:dyDescent="0.15">
      <c r="A356" s="4">
        <v>69</v>
      </c>
      <c r="B356" s="7"/>
      <c r="C356" s="212">
        <f t="shared" si="186"/>
        <v>19614.599999999999</v>
      </c>
      <c r="D356" s="212">
        <f t="shared" si="187"/>
        <v>18820.7</v>
      </c>
      <c r="E356" s="212">
        <f t="shared" si="188"/>
        <v>13028.8</v>
      </c>
      <c r="F356" s="212">
        <f t="shared" si="189"/>
        <v>9270.1</v>
      </c>
      <c r="G356" s="212">
        <f t="shared" si="190"/>
        <v>7272.5999999999995</v>
      </c>
      <c r="I356" s="276">
        <f>IF('INGRESO DE DATOS'!$D$21="Guayas/Santa Elena",'Tablas Guayaquil'!C356,'Tablas Resto de Ecuador'!C356)</f>
        <v>23076</v>
      </c>
      <c r="J356" s="276">
        <f>IF('INGRESO DE DATOS'!$D$21="Guayas/Santa Elena",'Tablas Guayaquil'!D356,'Tablas Resto de Ecuador'!D356)</f>
        <v>22142</v>
      </c>
      <c r="K356" s="276">
        <f>IF('INGRESO DE DATOS'!$D$21="Guayas/Santa Elena",'Tablas Guayaquil'!E356,'Tablas Resto de Ecuador'!E356)</f>
        <v>15328</v>
      </c>
      <c r="L356" s="276">
        <f>IF('INGRESO DE DATOS'!$D$21="Guayas/Santa Elena",'Tablas Guayaquil'!F356,'Tablas Resto de Ecuador'!F356)</f>
        <v>10906</v>
      </c>
      <c r="M356" s="276">
        <f>IF('INGRESO DE DATOS'!$D$21="Guayas/Santa Elena",'Tablas Guayaquil'!G356,'Tablas Resto de Ecuador'!G356)</f>
        <v>8556</v>
      </c>
      <c r="N356" s="3"/>
      <c r="O356" s="263">
        <f t="shared" si="191"/>
        <v>19614.599999999999</v>
      </c>
      <c r="P356" s="263">
        <f t="shared" si="192"/>
        <v>18820.7</v>
      </c>
      <c r="Q356" s="263">
        <f t="shared" si="193"/>
        <v>13028.8</v>
      </c>
      <c r="R356" s="263">
        <f t="shared" si="194"/>
        <v>9270.1</v>
      </c>
      <c r="S356" s="263">
        <f t="shared" si="195"/>
        <v>7272.5999999999995</v>
      </c>
    </row>
    <row r="357" spans="1:19" ht="14" hidden="1" x14ac:dyDescent="0.15">
      <c r="A357" s="4">
        <v>70</v>
      </c>
      <c r="B357" s="7"/>
      <c r="C357" s="212">
        <f t="shared" si="186"/>
        <v>21312.05</v>
      </c>
      <c r="D357" s="212">
        <f t="shared" si="187"/>
        <v>20449.3</v>
      </c>
      <c r="E357" s="212">
        <f t="shared" si="188"/>
        <v>14170.35</v>
      </c>
      <c r="F357" s="212">
        <f t="shared" si="189"/>
        <v>10084.4</v>
      </c>
      <c r="G357" s="212">
        <f t="shared" si="190"/>
        <v>7911.8</v>
      </c>
      <c r="I357" s="276">
        <f>IF('INGRESO DE DATOS'!$D$21="Guayas/Santa Elena",'Tablas Guayaquil'!C357,'Tablas Resto de Ecuador'!C357)</f>
        <v>25073</v>
      </c>
      <c r="J357" s="276">
        <f>IF('INGRESO DE DATOS'!$D$21="Guayas/Santa Elena",'Tablas Guayaquil'!D357,'Tablas Resto de Ecuador'!D357)</f>
        <v>24058</v>
      </c>
      <c r="K357" s="276">
        <f>IF('INGRESO DE DATOS'!$D$21="Guayas/Santa Elena",'Tablas Guayaquil'!E357,'Tablas Resto de Ecuador'!E357)</f>
        <v>16671</v>
      </c>
      <c r="L357" s="276">
        <f>IF('INGRESO DE DATOS'!$D$21="Guayas/Santa Elena",'Tablas Guayaquil'!F357,'Tablas Resto de Ecuador'!F357)</f>
        <v>11864</v>
      </c>
      <c r="M357" s="276">
        <f>IF('INGRESO DE DATOS'!$D$21="Guayas/Santa Elena",'Tablas Guayaquil'!G357,'Tablas Resto de Ecuador'!G357)</f>
        <v>9308</v>
      </c>
      <c r="N357" s="3"/>
      <c r="O357" s="263">
        <f t="shared" si="191"/>
        <v>21312.05</v>
      </c>
      <c r="P357" s="263">
        <f t="shared" si="192"/>
        <v>20449.3</v>
      </c>
      <c r="Q357" s="263">
        <f t="shared" si="193"/>
        <v>14170.35</v>
      </c>
      <c r="R357" s="263">
        <f t="shared" si="194"/>
        <v>10084.4</v>
      </c>
      <c r="S357" s="263">
        <f t="shared" si="195"/>
        <v>7911.8</v>
      </c>
    </row>
    <row r="358" spans="1:19" ht="14" hidden="1" x14ac:dyDescent="0.15">
      <c r="A358" s="4">
        <v>71</v>
      </c>
      <c r="B358" s="7"/>
      <c r="C358" s="212">
        <f t="shared" si="186"/>
        <v>23090.25</v>
      </c>
      <c r="D358" s="212">
        <f t="shared" si="187"/>
        <v>22154.399999999998</v>
      </c>
      <c r="E358" s="212">
        <f t="shared" si="188"/>
        <v>15369.699999999999</v>
      </c>
      <c r="F358" s="212">
        <f t="shared" si="189"/>
        <v>10935.25</v>
      </c>
      <c r="G358" s="212">
        <f t="shared" si="190"/>
        <v>8579.9</v>
      </c>
      <c r="I358" s="276">
        <f>IF('INGRESO DE DATOS'!$D$21="Guayas/Santa Elena",'Tablas Guayaquil'!C358,'Tablas Resto de Ecuador'!C358)</f>
        <v>27165</v>
      </c>
      <c r="J358" s="276">
        <f>IF('INGRESO DE DATOS'!$D$21="Guayas/Santa Elena",'Tablas Guayaquil'!D358,'Tablas Resto de Ecuador'!D358)</f>
        <v>26064</v>
      </c>
      <c r="K358" s="276">
        <f>IF('INGRESO DE DATOS'!$D$21="Guayas/Santa Elena",'Tablas Guayaquil'!E358,'Tablas Resto de Ecuador'!E358)</f>
        <v>18082</v>
      </c>
      <c r="L358" s="276">
        <f>IF('INGRESO DE DATOS'!$D$21="Guayas/Santa Elena",'Tablas Guayaquil'!F358,'Tablas Resto de Ecuador'!F358)</f>
        <v>12865</v>
      </c>
      <c r="M358" s="276">
        <f>IF('INGRESO DE DATOS'!$D$21="Guayas/Santa Elena",'Tablas Guayaquil'!G358,'Tablas Resto de Ecuador'!G358)</f>
        <v>10094</v>
      </c>
      <c r="N358" s="3"/>
      <c r="O358" s="263">
        <f t="shared" si="191"/>
        <v>23090.25</v>
      </c>
      <c r="P358" s="263">
        <f t="shared" si="192"/>
        <v>22154.399999999998</v>
      </c>
      <c r="Q358" s="263">
        <f t="shared" si="193"/>
        <v>15369.699999999999</v>
      </c>
      <c r="R358" s="263">
        <f t="shared" si="194"/>
        <v>10935.25</v>
      </c>
      <c r="S358" s="263">
        <f t="shared" si="195"/>
        <v>8579.9</v>
      </c>
    </row>
    <row r="359" spans="1:19" ht="14" hidden="1" x14ac:dyDescent="0.15">
      <c r="A359" s="4">
        <v>72</v>
      </c>
      <c r="B359" s="7"/>
      <c r="C359" s="212">
        <f t="shared" si="186"/>
        <v>24947.5</v>
      </c>
      <c r="D359" s="212">
        <f t="shared" si="187"/>
        <v>23936.85</v>
      </c>
      <c r="E359" s="212">
        <f t="shared" si="188"/>
        <v>16625.149999999998</v>
      </c>
      <c r="F359" s="212">
        <f t="shared" si="189"/>
        <v>11830.3</v>
      </c>
      <c r="G359" s="212">
        <f t="shared" si="190"/>
        <v>9280.2999999999993</v>
      </c>
      <c r="I359" s="276">
        <f>IF('INGRESO DE DATOS'!$D$21="Guayas/Santa Elena",'Tablas Guayaquil'!C359,'Tablas Resto de Ecuador'!C359)</f>
        <v>29350</v>
      </c>
      <c r="J359" s="276">
        <f>IF('INGRESO DE DATOS'!$D$21="Guayas/Santa Elena",'Tablas Guayaquil'!D359,'Tablas Resto de Ecuador'!D359)</f>
        <v>28161</v>
      </c>
      <c r="K359" s="276">
        <f>IF('INGRESO DE DATOS'!$D$21="Guayas/Santa Elena",'Tablas Guayaquil'!E359,'Tablas Resto de Ecuador'!E359)</f>
        <v>19559</v>
      </c>
      <c r="L359" s="276">
        <f>IF('INGRESO DE DATOS'!$D$21="Guayas/Santa Elena",'Tablas Guayaquil'!F359,'Tablas Resto de Ecuador'!F359)</f>
        <v>13918</v>
      </c>
      <c r="M359" s="276">
        <f>IF('INGRESO DE DATOS'!$D$21="Guayas/Santa Elena",'Tablas Guayaquil'!G359,'Tablas Resto de Ecuador'!G359)</f>
        <v>10918</v>
      </c>
      <c r="N359" s="3"/>
      <c r="O359" s="263">
        <f t="shared" si="191"/>
        <v>24947.5</v>
      </c>
      <c r="P359" s="263">
        <f t="shared" si="192"/>
        <v>23936.85</v>
      </c>
      <c r="Q359" s="263">
        <f t="shared" si="193"/>
        <v>16625.149999999998</v>
      </c>
      <c r="R359" s="263">
        <f t="shared" si="194"/>
        <v>11830.3</v>
      </c>
      <c r="S359" s="263">
        <f t="shared" si="195"/>
        <v>9280.2999999999993</v>
      </c>
    </row>
    <row r="360" spans="1:19" ht="14" hidden="1" x14ac:dyDescent="0.15">
      <c r="A360" s="4">
        <v>73</v>
      </c>
      <c r="B360" s="7"/>
      <c r="C360" s="212">
        <f t="shared" si="186"/>
        <v>26886.35</v>
      </c>
      <c r="D360" s="212">
        <f t="shared" si="187"/>
        <v>25795.8</v>
      </c>
      <c r="E360" s="212">
        <f t="shared" si="188"/>
        <v>17935</v>
      </c>
      <c r="F360" s="212">
        <f t="shared" si="189"/>
        <v>12761.05</v>
      </c>
      <c r="G360" s="212">
        <f t="shared" si="190"/>
        <v>10010.449999999999</v>
      </c>
      <c r="I360" s="276">
        <f>IF('INGRESO DE DATOS'!$D$21="Guayas/Santa Elena",'Tablas Guayaquil'!C360,'Tablas Resto de Ecuador'!C360)</f>
        <v>31631</v>
      </c>
      <c r="J360" s="276">
        <f>IF('INGRESO DE DATOS'!$D$21="Guayas/Santa Elena",'Tablas Guayaquil'!D360,'Tablas Resto de Ecuador'!D360)</f>
        <v>30348</v>
      </c>
      <c r="K360" s="276">
        <f>IF('INGRESO DE DATOS'!$D$21="Guayas/Santa Elena",'Tablas Guayaquil'!E360,'Tablas Resto de Ecuador'!E360)</f>
        <v>21100</v>
      </c>
      <c r="L360" s="276">
        <f>IF('INGRESO DE DATOS'!$D$21="Guayas/Santa Elena",'Tablas Guayaquil'!F360,'Tablas Resto de Ecuador'!F360)</f>
        <v>15013</v>
      </c>
      <c r="M360" s="276">
        <f>IF('INGRESO DE DATOS'!$D$21="Guayas/Santa Elena",'Tablas Guayaquil'!G360,'Tablas Resto de Ecuador'!G360)</f>
        <v>11777</v>
      </c>
      <c r="N360" s="3"/>
      <c r="O360" s="263">
        <f t="shared" si="191"/>
        <v>26886.35</v>
      </c>
      <c r="P360" s="263">
        <f t="shared" si="192"/>
        <v>25795.8</v>
      </c>
      <c r="Q360" s="263">
        <f t="shared" si="193"/>
        <v>17935</v>
      </c>
      <c r="R360" s="263">
        <f t="shared" si="194"/>
        <v>12761.05</v>
      </c>
      <c r="S360" s="263">
        <f t="shared" si="195"/>
        <v>10010.449999999999</v>
      </c>
    </row>
    <row r="361" spans="1:19" ht="14" hidden="1" x14ac:dyDescent="0.15">
      <c r="A361" s="4">
        <v>74</v>
      </c>
      <c r="B361" s="7"/>
      <c r="C361" s="212">
        <f t="shared" si="186"/>
        <v>28905.1</v>
      </c>
      <c r="D361" s="212">
        <f t="shared" si="187"/>
        <v>27732.95</v>
      </c>
      <c r="E361" s="212">
        <f t="shared" si="188"/>
        <v>19301.8</v>
      </c>
      <c r="F361" s="212">
        <f t="shared" si="189"/>
        <v>13733.449999999999</v>
      </c>
      <c r="G361" s="212">
        <f t="shared" si="190"/>
        <v>10776.3</v>
      </c>
      <c r="I361" s="276">
        <f>IF('INGRESO DE DATOS'!$D$21="Guayas/Santa Elena",'Tablas Guayaquil'!C361,'Tablas Resto de Ecuador'!C361)</f>
        <v>34006</v>
      </c>
      <c r="J361" s="276">
        <f>IF('INGRESO DE DATOS'!$D$21="Guayas/Santa Elena",'Tablas Guayaquil'!D361,'Tablas Resto de Ecuador'!D361)</f>
        <v>32627</v>
      </c>
      <c r="K361" s="276">
        <f>IF('INGRESO DE DATOS'!$D$21="Guayas/Santa Elena",'Tablas Guayaquil'!E361,'Tablas Resto de Ecuador'!E361)</f>
        <v>22708</v>
      </c>
      <c r="L361" s="276">
        <f>IF('INGRESO DE DATOS'!$D$21="Guayas/Santa Elena",'Tablas Guayaquil'!F361,'Tablas Resto de Ecuador'!F361)</f>
        <v>16157</v>
      </c>
      <c r="M361" s="276">
        <f>IF('INGRESO DE DATOS'!$D$21="Guayas/Santa Elena",'Tablas Guayaquil'!G361,'Tablas Resto de Ecuador'!G361)</f>
        <v>12678</v>
      </c>
      <c r="N361" s="3"/>
      <c r="O361" s="263">
        <f t="shared" si="191"/>
        <v>28905.1</v>
      </c>
      <c r="P361" s="263">
        <f t="shared" si="192"/>
        <v>27732.95</v>
      </c>
      <c r="Q361" s="263">
        <f t="shared" si="193"/>
        <v>19301.8</v>
      </c>
      <c r="R361" s="263">
        <f t="shared" si="194"/>
        <v>13733.449999999999</v>
      </c>
      <c r="S361" s="263">
        <f t="shared" si="195"/>
        <v>10776.3</v>
      </c>
    </row>
    <row r="362" spans="1:19" ht="14" hidden="1" x14ac:dyDescent="0.15">
      <c r="A362" s="4">
        <v>75</v>
      </c>
      <c r="B362" s="7"/>
      <c r="C362" s="212">
        <f t="shared" si="186"/>
        <v>31001.200000000001</v>
      </c>
      <c r="D362" s="212">
        <f t="shared" si="187"/>
        <v>29745.75</v>
      </c>
      <c r="E362" s="212">
        <f t="shared" si="188"/>
        <v>20724.7</v>
      </c>
      <c r="F362" s="212">
        <f t="shared" si="189"/>
        <v>14747.5</v>
      </c>
      <c r="G362" s="212">
        <f t="shared" si="190"/>
        <v>11568.5</v>
      </c>
      <c r="I362" s="276">
        <f>IF('INGRESO DE DATOS'!$D$21="Guayas/Santa Elena",'Tablas Guayaquil'!C362,'Tablas Resto de Ecuador'!C362)</f>
        <v>36472</v>
      </c>
      <c r="J362" s="276">
        <f>IF('INGRESO DE DATOS'!$D$21="Guayas/Santa Elena",'Tablas Guayaquil'!D362,'Tablas Resto de Ecuador'!D362)</f>
        <v>34995</v>
      </c>
      <c r="K362" s="276">
        <f>IF('INGRESO DE DATOS'!$D$21="Guayas/Santa Elena",'Tablas Guayaquil'!E362,'Tablas Resto de Ecuador'!E362)</f>
        <v>24382</v>
      </c>
      <c r="L362" s="276">
        <f>IF('INGRESO DE DATOS'!$D$21="Guayas/Santa Elena",'Tablas Guayaquil'!F362,'Tablas Resto de Ecuador'!F362)</f>
        <v>17350</v>
      </c>
      <c r="M362" s="276">
        <f>IF('INGRESO DE DATOS'!$D$21="Guayas/Santa Elena",'Tablas Guayaquil'!G362,'Tablas Resto de Ecuador'!G362)</f>
        <v>13610</v>
      </c>
      <c r="N362" s="3"/>
      <c r="O362" s="263">
        <f t="shared" si="191"/>
        <v>31001.200000000001</v>
      </c>
      <c r="P362" s="263">
        <f t="shared" si="192"/>
        <v>29745.75</v>
      </c>
      <c r="Q362" s="263">
        <f t="shared" si="193"/>
        <v>20724.7</v>
      </c>
      <c r="R362" s="263">
        <f t="shared" si="194"/>
        <v>14747.5</v>
      </c>
      <c r="S362" s="263">
        <f t="shared" si="195"/>
        <v>11568.5</v>
      </c>
    </row>
    <row r="363" spans="1:19" ht="14" hidden="1" x14ac:dyDescent="0.15">
      <c r="A363" s="4">
        <v>76</v>
      </c>
      <c r="B363" s="7"/>
      <c r="C363" s="212">
        <f t="shared" si="186"/>
        <v>31001.200000000001</v>
      </c>
      <c r="D363" s="212">
        <f t="shared" si="187"/>
        <v>29745.75</v>
      </c>
      <c r="E363" s="212">
        <f t="shared" si="188"/>
        <v>20724.7</v>
      </c>
      <c r="F363" s="212">
        <f t="shared" si="189"/>
        <v>14747.5</v>
      </c>
      <c r="G363" s="212">
        <f t="shared" si="190"/>
        <v>11568.5</v>
      </c>
      <c r="I363" s="276">
        <f>IF('INGRESO DE DATOS'!$D$21="Guayas/Santa Elena",'Tablas Guayaquil'!C363,'Tablas Resto de Ecuador'!C363)</f>
        <v>36472</v>
      </c>
      <c r="J363" s="276">
        <f>IF('INGRESO DE DATOS'!$D$21="Guayas/Santa Elena",'Tablas Guayaquil'!D363,'Tablas Resto de Ecuador'!D363)</f>
        <v>34995</v>
      </c>
      <c r="K363" s="276">
        <f>IF('INGRESO DE DATOS'!$D$21="Guayas/Santa Elena",'Tablas Guayaquil'!E363,'Tablas Resto de Ecuador'!E363)</f>
        <v>24382</v>
      </c>
      <c r="L363" s="276">
        <f>IF('INGRESO DE DATOS'!$D$21="Guayas/Santa Elena",'Tablas Guayaquil'!F363,'Tablas Resto de Ecuador'!F363)</f>
        <v>17350</v>
      </c>
      <c r="M363" s="276">
        <f>IF('INGRESO DE DATOS'!$D$21="Guayas/Santa Elena",'Tablas Guayaquil'!G363,'Tablas Resto de Ecuador'!G363)</f>
        <v>13610</v>
      </c>
      <c r="N363" s="3"/>
      <c r="O363" s="263">
        <f t="shared" si="191"/>
        <v>31001.200000000001</v>
      </c>
      <c r="P363" s="263">
        <f t="shared" si="192"/>
        <v>29745.75</v>
      </c>
      <c r="Q363" s="263">
        <f t="shared" si="193"/>
        <v>20724.7</v>
      </c>
      <c r="R363" s="263">
        <f t="shared" si="194"/>
        <v>14747.5</v>
      </c>
      <c r="S363" s="263">
        <f t="shared" si="195"/>
        <v>11568.5</v>
      </c>
    </row>
    <row r="364" spans="1:19" ht="14" hidden="1" x14ac:dyDescent="0.15">
      <c r="A364" s="4">
        <v>77</v>
      </c>
      <c r="B364" s="7"/>
      <c r="C364" s="212">
        <f t="shared" si="186"/>
        <v>31001.200000000001</v>
      </c>
      <c r="D364" s="212">
        <f t="shared" si="187"/>
        <v>29745.75</v>
      </c>
      <c r="E364" s="212">
        <f t="shared" si="188"/>
        <v>20724.7</v>
      </c>
      <c r="F364" s="212">
        <f t="shared" si="189"/>
        <v>14747.5</v>
      </c>
      <c r="G364" s="212">
        <f t="shared" si="190"/>
        <v>11568.5</v>
      </c>
      <c r="I364" s="276">
        <f>IF('INGRESO DE DATOS'!$D$21="Guayas/Santa Elena",'Tablas Guayaquil'!C364,'Tablas Resto de Ecuador'!C364)</f>
        <v>36472</v>
      </c>
      <c r="J364" s="276">
        <f>IF('INGRESO DE DATOS'!$D$21="Guayas/Santa Elena",'Tablas Guayaquil'!D364,'Tablas Resto de Ecuador'!D364)</f>
        <v>34995</v>
      </c>
      <c r="K364" s="276">
        <f>IF('INGRESO DE DATOS'!$D$21="Guayas/Santa Elena",'Tablas Guayaquil'!E364,'Tablas Resto de Ecuador'!E364)</f>
        <v>24382</v>
      </c>
      <c r="L364" s="276">
        <f>IF('INGRESO DE DATOS'!$D$21="Guayas/Santa Elena",'Tablas Guayaquil'!F364,'Tablas Resto de Ecuador'!F364)</f>
        <v>17350</v>
      </c>
      <c r="M364" s="276">
        <f>IF('INGRESO DE DATOS'!$D$21="Guayas/Santa Elena",'Tablas Guayaquil'!G364,'Tablas Resto de Ecuador'!G364)</f>
        <v>13610</v>
      </c>
      <c r="N364" s="3"/>
      <c r="O364" s="263">
        <f t="shared" si="191"/>
        <v>31001.200000000001</v>
      </c>
      <c r="P364" s="263">
        <f t="shared" si="192"/>
        <v>29745.75</v>
      </c>
      <c r="Q364" s="263">
        <f t="shared" si="193"/>
        <v>20724.7</v>
      </c>
      <c r="R364" s="263">
        <f t="shared" si="194"/>
        <v>14747.5</v>
      </c>
      <c r="S364" s="263">
        <f t="shared" si="195"/>
        <v>11568.5</v>
      </c>
    </row>
    <row r="365" spans="1:19" ht="14" hidden="1" x14ac:dyDescent="0.15">
      <c r="A365" s="4">
        <v>78</v>
      </c>
      <c r="B365" s="7"/>
      <c r="C365" s="212">
        <f t="shared" si="186"/>
        <v>31001.200000000001</v>
      </c>
      <c r="D365" s="212">
        <f t="shared" si="187"/>
        <v>29745.75</v>
      </c>
      <c r="E365" s="212">
        <f t="shared" si="188"/>
        <v>20724.7</v>
      </c>
      <c r="F365" s="212">
        <f t="shared" si="189"/>
        <v>14747.5</v>
      </c>
      <c r="G365" s="212">
        <f t="shared" si="190"/>
        <v>11568.5</v>
      </c>
      <c r="I365" s="276">
        <f>IF('INGRESO DE DATOS'!$D$21="Guayas/Santa Elena",'Tablas Guayaquil'!C365,'Tablas Resto de Ecuador'!C365)</f>
        <v>36472</v>
      </c>
      <c r="J365" s="276">
        <f>IF('INGRESO DE DATOS'!$D$21="Guayas/Santa Elena",'Tablas Guayaquil'!D365,'Tablas Resto de Ecuador'!D365)</f>
        <v>34995</v>
      </c>
      <c r="K365" s="276">
        <f>IF('INGRESO DE DATOS'!$D$21="Guayas/Santa Elena",'Tablas Guayaquil'!E365,'Tablas Resto de Ecuador'!E365)</f>
        <v>24382</v>
      </c>
      <c r="L365" s="276">
        <f>IF('INGRESO DE DATOS'!$D$21="Guayas/Santa Elena",'Tablas Guayaquil'!F365,'Tablas Resto de Ecuador'!F365)</f>
        <v>17350</v>
      </c>
      <c r="M365" s="276">
        <f>IF('INGRESO DE DATOS'!$D$21="Guayas/Santa Elena",'Tablas Guayaquil'!G365,'Tablas Resto de Ecuador'!G365)</f>
        <v>13610</v>
      </c>
      <c r="N365" s="3"/>
      <c r="O365" s="263">
        <f t="shared" si="191"/>
        <v>31001.200000000001</v>
      </c>
      <c r="P365" s="263">
        <f t="shared" si="192"/>
        <v>29745.75</v>
      </c>
      <c r="Q365" s="263">
        <f t="shared" si="193"/>
        <v>20724.7</v>
      </c>
      <c r="R365" s="263">
        <f t="shared" si="194"/>
        <v>14747.5</v>
      </c>
      <c r="S365" s="263">
        <f t="shared" si="195"/>
        <v>11568.5</v>
      </c>
    </row>
    <row r="366" spans="1:19" ht="14" hidden="1" x14ac:dyDescent="0.15">
      <c r="A366" s="4">
        <v>79</v>
      </c>
      <c r="B366" s="7"/>
      <c r="C366" s="212">
        <f t="shared" si="186"/>
        <v>31001.200000000001</v>
      </c>
      <c r="D366" s="212">
        <f t="shared" si="187"/>
        <v>29745.75</v>
      </c>
      <c r="E366" s="212">
        <f t="shared" si="188"/>
        <v>20724.7</v>
      </c>
      <c r="F366" s="212">
        <f t="shared" si="189"/>
        <v>14747.5</v>
      </c>
      <c r="G366" s="212">
        <f t="shared" si="190"/>
        <v>11568.5</v>
      </c>
      <c r="I366" s="276">
        <f>IF('INGRESO DE DATOS'!$D$21="Guayas/Santa Elena",'Tablas Guayaquil'!C366,'Tablas Resto de Ecuador'!C366)</f>
        <v>36472</v>
      </c>
      <c r="J366" s="276">
        <f>IF('INGRESO DE DATOS'!$D$21="Guayas/Santa Elena",'Tablas Guayaquil'!D366,'Tablas Resto de Ecuador'!D366)</f>
        <v>34995</v>
      </c>
      <c r="K366" s="276">
        <f>IF('INGRESO DE DATOS'!$D$21="Guayas/Santa Elena",'Tablas Guayaquil'!E366,'Tablas Resto de Ecuador'!E366)</f>
        <v>24382</v>
      </c>
      <c r="L366" s="276">
        <f>IF('INGRESO DE DATOS'!$D$21="Guayas/Santa Elena",'Tablas Guayaquil'!F366,'Tablas Resto de Ecuador'!F366)</f>
        <v>17350</v>
      </c>
      <c r="M366" s="276">
        <f>IF('INGRESO DE DATOS'!$D$21="Guayas/Santa Elena",'Tablas Guayaquil'!G366,'Tablas Resto de Ecuador'!G366)</f>
        <v>13610</v>
      </c>
      <c r="N366" s="3"/>
      <c r="O366" s="263">
        <f t="shared" si="191"/>
        <v>31001.200000000001</v>
      </c>
      <c r="P366" s="263">
        <f t="shared" si="192"/>
        <v>29745.75</v>
      </c>
      <c r="Q366" s="263">
        <f t="shared" si="193"/>
        <v>20724.7</v>
      </c>
      <c r="R366" s="263">
        <f t="shared" si="194"/>
        <v>14747.5</v>
      </c>
      <c r="S366" s="263">
        <f t="shared" si="195"/>
        <v>11568.5</v>
      </c>
    </row>
    <row r="367" spans="1:19" ht="14" hidden="1" x14ac:dyDescent="0.15">
      <c r="A367" s="4">
        <v>80</v>
      </c>
      <c r="B367" s="7"/>
      <c r="C367" s="212">
        <f t="shared" si="186"/>
        <v>31001.200000000001</v>
      </c>
      <c r="D367" s="212">
        <f t="shared" si="187"/>
        <v>29745.75</v>
      </c>
      <c r="E367" s="212">
        <f t="shared" si="188"/>
        <v>20724.7</v>
      </c>
      <c r="F367" s="212">
        <f t="shared" si="189"/>
        <v>14747.5</v>
      </c>
      <c r="G367" s="212">
        <f t="shared" si="190"/>
        <v>11568.5</v>
      </c>
      <c r="I367" s="276">
        <f>IF('INGRESO DE DATOS'!$D$21="Guayas/Santa Elena",'Tablas Guayaquil'!C367,'Tablas Resto de Ecuador'!C367)</f>
        <v>36472</v>
      </c>
      <c r="J367" s="276">
        <f>IF('INGRESO DE DATOS'!$D$21="Guayas/Santa Elena",'Tablas Guayaquil'!D367,'Tablas Resto de Ecuador'!D367)</f>
        <v>34995</v>
      </c>
      <c r="K367" s="276">
        <f>IF('INGRESO DE DATOS'!$D$21="Guayas/Santa Elena",'Tablas Guayaquil'!E367,'Tablas Resto de Ecuador'!E367)</f>
        <v>24382</v>
      </c>
      <c r="L367" s="276">
        <f>IF('INGRESO DE DATOS'!$D$21="Guayas/Santa Elena",'Tablas Guayaquil'!F367,'Tablas Resto de Ecuador'!F367)</f>
        <v>17350</v>
      </c>
      <c r="M367" s="276">
        <f>IF('INGRESO DE DATOS'!$D$21="Guayas/Santa Elena",'Tablas Guayaquil'!G367,'Tablas Resto de Ecuador'!G367)</f>
        <v>13610</v>
      </c>
      <c r="N367" s="3"/>
      <c r="O367" s="263">
        <f t="shared" si="191"/>
        <v>31001.200000000001</v>
      </c>
      <c r="P367" s="263">
        <f t="shared" si="192"/>
        <v>29745.75</v>
      </c>
      <c r="Q367" s="263">
        <f t="shared" si="193"/>
        <v>20724.7</v>
      </c>
      <c r="R367" s="263">
        <f t="shared" si="194"/>
        <v>14747.5</v>
      </c>
      <c r="S367" s="263">
        <f t="shared" si="195"/>
        <v>11568.5</v>
      </c>
    </row>
    <row r="368" spans="1:19" ht="14" hidden="1" x14ac:dyDescent="0.15">
      <c r="A368" s="4">
        <v>81</v>
      </c>
      <c r="B368" s="7"/>
      <c r="C368" s="212">
        <f t="shared" si="186"/>
        <v>31001.200000000001</v>
      </c>
      <c r="D368" s="212">
        <f t="shared" si="187"/>
        <v>29745.75</v>
      </c>
      <c r="E368" s="212">
        <f t="shared" si="188"/>
        <v>20724.7</v>
      </c>
      <c r="F368" s="212">
        <f t="shared" si="189"/>
        <v>14747.5</v>
      </c>
      <c r="G368" s="212">
        <f t="shared" si="190"/>
        <v>11568.5</v>
      </c>
      <c r="I368" s="276">
        <f>IF('INGRESO DE DATOS'!$D$21="Guayas/Santa Elena",'Tablas Guayaquil'!C368,'Tablas Resto de Ecuador'!C368)</f>
        <v>36472</v>
      </c>
      <c r="J368" s="276">
        <f>IF('INGRESO DE DATOS'!$D$21="Guayas/Santa Elena",'Tablas Guayaquil'!D368,'Tablas Resto de Ecuador'!D368)</f>
        <v>34995</v>
      </c>
      <c r="K368" s="276">
        <f>IF('INGRESO DE DATOS'!$D$21="Guayas/Santa Elena",'Tablas Guayaquil'!E368,'Tablas Resto de Ecuador'!E368)</f>
        <v>24382</v>
      </c>
      <c r="L368" s="276">
        <f>IF('INGRESO DE DATOS'!$D$21="Guayas/Santa Elena",'Tablas Guayaquil'!F368,'Tablas Resto de Ecuador'!F368)</f>
        <v>17350</v>
      </c>
      <c r="M368" s="276">
        <f>IF('INGRESO DE DATOS'!$D$21="Guayas/Santa Elena",'Tablas Guayaquil'!G368,'Tablas Resto de Ecuador'!G368)</f>
        <v>13610</v>
      </c>
      <c r="N368" s="3"/>
      <c r="O368" s="263">
        <f t="shared" si="191"/>
        <v>31001.200000000001</v>
      </c>
      <c r="P368" s="263">
        <f t="shared" si="192"/>
        <v>29745.75</v>
      </c>
      <c r="Q368" s="263">
        <f t="shared" si="193"/>
        <v>20724.7</v>
      </c>
      <c r="R368" s="263">
        <f t="shared" si="194"/>
        <v>14747.5</v>
      </c>
      <c r="S368" s="263">
        <f t="shared" si="195"/>
        <v>11568.5</v>
      </c>
    </row>
    <row r="369" spans="1:19" ht="14" hidden="1" x14ac:dyDescent="0.15">
      <c r="A369" s="4">
        <v>82</v>
      </c>
      <c r="B369" s="7"/>
      <c r="C369" s="212">
        <f t="shared" si="186"/>
        <v>31001.200000000001</v>
      </c>
      <c r="D369" s="212">
        <f t="shared" si="187"/>
        <v>29745.75</v>
      </c>
      <c r="E369" s="212">
        <f t="shared" si="188"/>
        <v>20724.7</v>
      </c>
      <c r="F369" s="212">
        <f t="shared" si="189"/>
        <v>14747.5</v>
      </c>
      <c r="G369" s="212">
        <f t="shared" si="190"/>
        <v>11568.5</v>
      </c>
      <c r="I369" s="276">
        <f>IF('INGRESO DE DATOS'!$D$21="Guayas/Santa Elena",'Tablas Guayaquil'!C369,'Tablas Resto de Ecuador'!C369)</f>
        <v>36472</v>
      </c>
      <c r="J369" s="276">
        <f>IF('INGRESO DE DATOS'!$D$21="Guayas/Santa Elena",'Tablas Guayaquil'!D369,'Tablas Resto de Ecuador'!D369)</f>
        <v>34995</v>
      </c>
      <c r="K369" s="276">
        <f>IF('INGRESO DE DATOS'!$D$21="Guayas/Santa Elena",'Tablas Guayaquil'!E369,'Tablas Resto de Ecuador'!E369)</f>
        <v>24382</v>
      </c>
      <c r="L369" s="276">
        <f>IF('INGRESO DE DATOS'!$D$21="Guayas/Santa Elena",'Tablas Guayaquil'!F369,'Tablas Resto de Ecuador'!F369)</f>
        <v>17350</v>
      </c>
      <c r="M369" s="276">
        <f>IF('INGRESO DE DATOS'!$D$21="Guayas/Santa Elena",'Tablas Guayaquil'!G369,'Tablas Resto de Ecuador'!G369)</f>
        <v>13610</v>
      </c>
      <c r="N369" s="3"/>
      <c r="O369" s="263">
        <f t="shared" si="191"/>
        <v>31001.200000000001</v>
      </c>
      <c r="P369" s="263">
        <f t="shared" si="192"/>
        <v>29745.75</v>
      </c>
      <c r="Q369" s="263">
        <f t="shared" si="193"/>
        <v>20724.7</v>
      </c>
      <c r="R369" s="263">
        <f t="shared" si="194"/>
        <v>14747.5</v>
      </c>
      <c r="S369" s="263">
        <f t="shared" si="195"/>
        <v>11568.5</v>
      </c>
    </row>
    <row r="370" spans="1:19" ht="14" hidden="1" x14ac:dyDescent="0.15">
      <c r="A370" s="4">
        <v>83</v>
      </c>
      <c r="B370" s="7"/>
      <c r="C370" s="212">
        <f t="shared" ref="C370:C374" si="196">O370</f>
        <v>31001.200000000001</v>
      </c>
      <c r="D370" s="212">
        <f t="shared" ref="D370:D374" si="197">P370</f>
        <v>29745.75</v>
      </c>
      <c r="E370" s="212">
        <f t="shared" ref="E370:E374" si="198">Q370</f>
        <v>20724.7</v>
      </c>
      <c r="F370" s="212">
        <f t="shared" ref="F370:F374" si="199">R370</f>
        <v>14747.5</v>
      </c>
      <c r="G370" s="212">
        <f t="shared" ref="G370:G374" si="200">S370</f>
        <v>11568.5</v>
      </c>
      <c r="I370" s="276">
        <f>IF('INGRESO DE DATOS'!$D$21="Guayas/Santa Elena",'Tablas Guayaquil'!C370,'Tablas Resto de Ecuador'!C370)</f>
        <v>36472</v>
      </c>
      <c r="J370" s="276">
        <f>IF('INGRESO DE DATOS'!$D$21="Guayas/Santa Elena",'Tablas Guayaquil'!D370,'Tablas Resto de Ecuador'!D370)</f>
        <v>34995</v>
      </c>
      <c r="K370" s="276">
        <f>IF('INGRESO DE DATOS'!$D$21="Guayas/Santa Elena",'Tablas Guayaquil'!E370,'Tablas Resto de Ecuador'!E370)</f>
        <v>24382</v>
      </c>
      <c r="L370" s="276">
        <f>IF('INGRESO DE DATOS'!$D$21="Guayas/Santa Elena",'Tablas Guayaquil'!F370,'Tablas Resto de Ecuador'!F370)</f>
        <v>17350</v>
      </c>
      <c r="M370" s="276">
        <f>IF('INGRESO DE DATOS'!$D$21="Guayas/Santa Elena",'Tablas Guayaquil'!G370,'Tablas Resto de Ecuador'!G370)</f>
        <v>13610</v>
      </c>
      <c r="N370" s="3"/>
      <c r="O370" s="263">
        <f t="shared" ref="O370:O374" si="201">I370*0.85</f>
        <v>31001.200000000001</v>
      </c>
      <c r="P370" s="263">
        <f t="shared" ref="P370:P374" si="202">J370*0.85</f>
        <v>29745.75</v>
      </c>
      <c r="Q370" s="263">
        <f t="shared" ref="Q370:Q374" si="203">K370*0.85</f>
        <v>20724.7</v>
      </c>
      <c r="R370" s="263">
        <f t="shared" ref="R370:R374" si="204">L370*0.85</f>
        <v>14747.5</v>
      </c>
      <c r="S370" s="263">
        <f t="shared" ref="S370:S374" si="205">M370*0.85</f>
        <v>11568.5</v>
      </c>
    </row>
    <row r="371" spans="1:19" ht="14" hidden="1" x14ac:dyDescent="0.15">
      <c r="A371" s="4">
        <v>84</v>
      </c>
      <c r="B371" s="7" t="s">
        <v>3</v>
      </c>
      <c r="C371" s="212">
        <f t="shared" si="196"/>
        <v>31001.200000000001</v>
      </c>
      <c r="D371" s="212">
        <f t="shared" si="197"/>
        <v>29745.75</v>
      </c>
      <c r="E371" s="212">
        <f t="shared" si="198"/>
        <v>20724.7</v>
      </c>
      <c r="F371" s="212">
        <f t="shared" si="199"/>
        <v>14747.5</v>
      </c>
      <c r="G371" s="212">
        <f t="shared" si="200"/>
        <v>11568.5</v>
      </c>
      <c r="I371" s="276">
        <f>IF('INGRESO DE DATOS'!$D$21="Guayas/Santa Elena",'Tablas Guayaquil'!C371,'Tablas Resto de Ecuador'!C371)</f>
        <v>36472</v>
      </c>
      <c r="J371" s="276">
        <f>IF('INGRESO DE DATOS'!$D$21="Guayas/Santa Elena",'Tablas Guayaquil'!D371,'Tablas Resto de Ecuador'!D371)</f>
        <v>34995</v>
      </c>
      <c r="K371" s="276">
        <f>IF('INGRESO DE DATOS'!$D$21="Guayas/Santa Elena",'Tablas Guayaquil'!E371,'Tablas Resto de Ecuador'!E371)</f>
        <v>24382</v>
      </c>
      <c r="L371" s="276">
        <f>IF('INGRESO DE DATOS'!$D$21="Guayas/Santa Elena",'Tablas Guayaquil'!F371,'Tablas Resto de Ecuador'!F371)</f>
        <v>17350</v>
      </c>
      <c r="M371" s="276">
        <f>IF('INGRESO DE DATOS'!$D$21="Guayas/Santa Elena",'Tablas Guayaquil'!G371,'Tablas Resto de Ecuador'!G371)</f>
        <v>13610</v>
      </c>
      <c r="N371" s="3"/>
      <c r="O371" s="263">
        <f t="shared" si="201"/>
        <v>31001.200000000001</v>
      </c>
      <c r="P371" s="263">
        <f t="shared" si="202"/>
        <v>29745.75</v>
      </c>
      <c r="Q371" s="263">
        <f t="shared" si="203"/>
        <v>20724.7</v>
      </c>
      <c r="R371" s="263">
        <f t="shared" si="204"/>
        <v>14747.5</v>
      </c>
      <c r="S371" s="263">
        <f t="shared" si="205"/>
        <v>11568.5</v>
      </c>
    </row>
    <row r="372" spans="1:19" ht="14" hidden="1" x14ac:dyDescent="0.15">
      <c r="A372" s="4">
        <v>1</v>
      </c>
      <c r="B372" s="7" t="s">
        <v>4</v>
      </c>
      <c r="C372" s="212">
        <f t="shared" si="196"/>
        <v>1529.1499999999999</v>
      </c>
      <c r="D372" s="212">
        <f t="shared" si="197"/>
        <v>1467.95</v>
      </c>
      <c r="E372" s="212">
        <f t="shared" si="198"/>
        <v>1087.1499999999999</v>
      </c>
      <c r="F372" s="212">
        <f t="shared" si="199"/>
        <v>774.35</v>
      </c>
      <c r="G372" s="212">
        <f t="shared" si="200"/>
        <v>610.29999999999995</v>
      </c>
      <c r="I372" s="276">
        <f>IF('INGRESO DE DATOS'!$D$21="Guayas/Santa Elena",'Tablas Guayaquil'!C372,'Tablas Resto de Ecuador'!C372)</f>
        <v>1799</v>
      </c>
      <c r="J372" s="276">
        <f>IF('INGRESO DE DATOS'!$D$21="Guayas/Santa Elena",'Tablas Guayaquil'!D372,'Tablas Resto de Ecuador'!D372)</f>
        <v>1727</v>
      </c>
      <c r="K372" s="276">
        <f>IF('INGRESO DE DATOS'!$D$21="Guayas/Santa Elena",'Tablas Guayaquil'!E372,'Tablas Resto de Ecuador'!E372)</f>
        <v>1279</v>
      </c>
      <c r="L372" s="276">
        <f>IF('INGRESO DE DATOS'!$D$21="Guayas/Santa Elena",'Tablas Guayaquil'!F372,'Tablas Resto de Ecuador'!F372)</f>
        <v>911</v>
      </c>
      <c r="M372" s="276">
        <f>IF('INGRESO DE DATOS'!$D$21="Guayas/Santa Elena",'Tablas Guayaquil'!G372,'Tablas Resto de Ecuador'!G372)</f>
        <v>718</v>
      </c>
      <c r="N372" s="3"/>
      <c r="O372" s="263">
        <f t="shared" si="201"/>
        <v>1529.1499999999999</v>
      </c>
      <c r="P372" s="263">
        <f t="shared" si="202"/>
        <v>1467.95</v>
      </c>
      <c r="Q372" s="263">
        <f t="shared" si="203"/>
        <v>1087.1499999999999</v>
      </c>
      <c r="R372" s="263">
        <f t="shared" si="204"/>
        <v>774.35</v>
      </c>
      <c r="S372" s="263">
        <f t="shared" si="205"/>
        <v>610.29999999999995</v>
      </c>
    </row>
    <row r="373" spans="1:19" ht="14" hidden="1" x14ac:dyDescent="0.15">
      <c r="A373" s="4">
        <v>2</v>
      </c>
      <c r="B373" s="7" t="s">
        <v>1</v>
      </c>
      <c r="C373" s="212">
        <f t="shared" si="196"/>
        <v>2601</v>
      </c>
      <c r="D373" s="212">
        <f t="shared" si="197"/>
        <v>2493.9</v>
      </c>
      <c r="E373" s="212">
        <f t="shared" si="198"/>
        <v>1847.05</v>
      </c>
      <c r="F373" s="212">
        <f t="shared" si="199"/>
        <v>1315.8</v>
      </c>
      <c r="G373" s="212">
        <f t="shared" si="200"/>
        <v>1031.05</v>
      </c>
      <c r="I373" s="276">
        <f>IF('INGRESO DE DATOS'!$D$21="Guayas/Santa Elena",'Tablas Guayaquil'!C373,'Tablas Resto de Ecuador'!C373)</f>
        <v>3060</v>
      </c>
      <c r="J373" s="276">
        <f>IF('INGRESO DE DATOS'!$D$21="Guayas/Santa Elena",'Tablas Guayaquil'!D373,'Tablas Resto de Ecuador'!D373)</f>
        <v>2934</v>
      </c>
      <c r="K373" s="276">
        <f>IF('INGRESO DE DATOS'!$D$21="Guayas/Santa Elena",'Tablas Guayaquil'!E373,'Tablas Resto de Ecuador'!E373)</f>
        <v>2173</v>
      </c>
      <c r="L373" s="276">
        <f>IF('INGRESO DE DATOS'!$D$21="Guayas/Santa Elena",'Tablas Guayaquil'!F373,'Tablas Resto de Ecuador'!F373)</f>
        <v>1548</v>
      </c>
      <c r="M373" s="276">
        <f>IF('INGRESO DE DATOS'!$D$21="Guayas/Santa Elena",'Tablas Guayaquil'!G373,'Tablas Resto de Ecuador'!G373)</f>
        <v>1213</v>
      </c>
      <c r="N373" s="3"/>
      <c r="O373" s="263">
        <f t="shared" si="201"/>
        <v>2601</v>
      </c>
      <c r="P373" s="263">
        <f t="shared" si="202"/>
        <v>2493.9</v>
      </c>
      <c r="Q373" s="263">
        <f t="shared" si="203"/>
        <v>1847.05</v>
      </c>
      <c r="R373" s="263">
        <f t="shared" si="204"/>
        <v>1315.8</v>
      </c>
      <c r="S373" s="263">
        <f t="shared" si="205"/>
        <v>1031.05</v>
      </c>
    </row>
    <row r="374" spans="1:19" ht="14" hidden="1" x14ac:dyDescent="0.15">
      <c r="A374" s="4">
        <v>3</v>
      </c>
      <c r="B374" s="7" t="s">
        <v>5</v>
      </c>
      <c r="C374" s="212">
        <f t="shared" si="196"/>
        <v>3672</v>
      </c>
      <c r="D374" s="212">
        <f t="shared" si="197"/>
        <v>3523.25</v>
      </c>
      <c r="E374" s="212">
        <f t="shared" si="198"/>
        <v>2609.5</v>
      </c>
      <c r="F374" s="212">
        <f t="shared" si="199"/>
        <v>1857.25</v>
      </c>
      <c r="G374" s="212">
        <f t="shared" si="200"/>
        <v>1456.8999999999999</v>
      </c>
      <c r="I374" s="276">
        <f>IF('INGRESO DE DATOS'!$D$21="Guayas/Santa Elena",'Tablas Guayaquil'!C374,'Tablas Resto de Ecuador'!C374)</f>
        <v>4320</v>
      </c>
      <c r="J374" s="276">
        <f>IF('INGRESO DE DATOS'!$D$21="Guayas/Santa Elena",'Tablas Guayaquil'!D374,'Tablas Resto de Ecuador'!D374)</f>
        <v>4145</v>
      </c>
      <c r="K374" s="276">
        <f>IF('INGRESO DE DATOS'!$D$21="Guayas/Santa Elena",'Tablas Guayaquil'!E374,'Tablas Resto de Ecuador'!E374)</f>
        <v>3070</v>
      </c>
      <c r="L374" s="276">
        <f>IF('INGRESO DE DATOS'!$D$21="Guayas/Santa Elena",'Tablas Guayaquil'!F374,'Tablas Resto de Ecuador'!F374)</f>
        <v>2185</v>
      </c>
      <c r="M374" s="276">
        <f>IF('INGRESO DE DATOS'!$D$21="Guayas/Santa Elena",'Tablas Guayaquil'!G374,'Tablas Resto de Ecuador'!G374)</f>
        <v>1714</v>
      </c>
      <c r="N374" s="3"/>
      <c r="O374" s="263">
        <f t="shared" si="201"/>
        <v>3672</v>
      </c>
      <c r="P374" s="263">
        <f t="shared" si="202"/>
        <v>3523.25</v>
      </c>
      <c r="Q374" s="263">
        <f t="shared" si="203"/>
        <v>2609.5</v>
      </c>
      <c r="R374" s="263">
        <f t="shared" si="204"/>
        <v>1857.25</v>
      </c>
      <c r="S374" s="263">
        <f t="shared" si="205"/>
        <v>1456.8999999999999</v>
      </c>
    </row>
    <row r="375" spans="1:19" hidden="1" x14ac:dyDescent="0.15">
      <c r="A375" s="4"/>
      <c r="B375" s="8"/>
      <c r="C375" s="9"/>
      <c r="D375" s="9"/>
      <c r="E375" s="9"/>
      <c r="F375" s="9"/>
      <c r="G375" s="9"/>
    </row>
    <row r="376" spans="1:19" ht="18" hidden="1" x14ac:dyDescent="0.2">
      <c r="A376" s="505" t="s">
        <v>20</v>
      </c>
      <c r="B376" s="506"/>
      <c r="C376" s="506"/>
      <c r="D376" s="506"/>
      <c r="E376" s="506"/>
      <c r="F376" s="506"/>
      <c r="G376" s="506"/>
    </row>
    <row r="377" spans="1:19" hidden="1" x14ac:dyDescent="0.15">
      <c r="A377" s="501" t="s">
        <v>0</v>
      </c>
      <c r="B377" s="502"/>
      <c r="C377" s="502"/>
      <c r="D377" s="502"/>
      <c r="E377" s="502"/>
      <c r="F377" s="502"/>
      <c r="G377" s="502"/>
    </row>
    <row r="378" spans="1:19" hidden="1" x14ac:dyDescent="0.15">
      <c r="A378" s="4" t="s">
        <v>2</v>
      </c>
      <c r="B378" s="5" t="s">
        <v>2</v>
      </c>
      <c r="C378" s="35">
        <v>2000</v>
      </c>
      <c r="D378" s="35">
        <v>3500</v>
      </c>
      <c r="E378" s="6">
        <v>5000</v>
      </c>
      <c r="F378" s="35">
        <v>10000</v>
      </c>
      <c r="G378" s="35">
        <v>20000</v>
      </c>
    </row>
    <row r="379" spans="1:19" hidden="1" x14ac:dyDescent="0.15">
      <c r="A379" s="4">
        <v>18</v>
      </c>
      <c r="B379" s="7"/>
      <c r="C379" s="10">
        <f t="shared" ref="C379:G379" si="206">+C305*$K$2</f>
        <v>305.75066666666669</v>
      </c>
      <c r="D379" s="10">
        <f t="shared" si="206"/>
        <v>293.37466666666666</v>
      </c>
      <c r="E379" s="10">
        <f t="shared" si="206"/>
        <v>214.20000000000002</v>
      </c>
      <c r="F379" s="10">
        <f t="shared" si="206"/>
        <v>152.47866666666667</v>
      </c>
      <c r="G379" s="10">
        <f t="shared" si="206"/>
        <v>119.79333333333334</v>
      </c>
    </row>
    <row r="380" spans="1:19" hidden="1" x14ac:dyDescent="0.15">
      <c r="A380" s="4">
        <v>19</v>
      </c>
      <c r="B380" s="7"/>
      <c r="C380" s="10">
        <f t="shared" ref="C380:G380" si="207">+C306*$K$2</f>
        <v>305.75066666666669</v>
      </c>
      <c r="D380" s="10">
        <f t="shared" si="207"/>
        <v>293.37466666666666</v>
      </c>
      <c r="E380" s="10">
        <f t="shared" si="207"/>
        <v>214.20000000000002</v>
      </c>
      <c r="F380" s="10">
        <f t="shared" si="207"/>
        <v>152.47866666666667</v>
      </c>
      <c r="G380" s="10">
        <f t="shared" si="207"/>
        <v>119.79333333333334</v>
      </c>
    </row>
    <row r="381" spans="1:19" hidden="1" x14ac:dyDescent="0.15">
      <c r="A381" s="4">
        <v>20</v>
      </c>
      <c r="B381" s="7"/>
      <c r="C381" s="10">
        <f t="shared" ref="C381:G381" si="208">+C307*$K$2</f>
        <v>305.75066666666669</v>
      </c>
      <c r="D381" s="10">
        <f t="shared" si="208"/>
        <v>293.37466666666666</v>
      </c>
      <c r="E381" s="10">
        <f t="shared" si="208"/>
        <v>214.20000000000002</v>
      </c>
      <c r="F381" s="10">
        <f t="shared" si="208"/>
        <v>152.47866666666667</v>
      </c>
      <c r="G381" s="10">
        <f t="shared" si="208"/>
        <v>119.79333333333334</v>
      </c>
    </row>
    <row r="382" spans="1:19" hidden="1" x14ac:dyDescent="0.15">
      <c r="A382" s="4">
        <v>21</v>
      </c>
      <c r="B382" s="7"/>
      <c r="C382" s="10">
        <f t="shared" ref="C382:G382" si="209">+C308*$K$2</f>
        <v>305.75066666666669</v>
      </c>
      <c r="D382" s="10">
        <f t="shared" si="209"/>
        <v>293.37466666666666</v>
      </c>
      <c r="E382" s="10">
        <f t="shared" si="209"/>
        <v>214.20000000000002</v>
      </c>
      <c r="F382" s="10">
        <f t="shared" si="209"/>
        <v>152.47866666666667</v>
      </c>
      <c r="G382" s="10">
        <f t="shared" si="209"/>
        <v>119.79333333333334</v>
      </c>
    </row>
    <row r="383" spans="1:19" hidden="1" x14ac:dyDescent="0.15">
      <c r="A383" s="4">
        <v>22</v>
      </c>
      <c r="B383" s="7"/>
      <c r="C383" s="10">
        <f t="shared" ref="C383:G383" si="210">+C309*$K$2</f>
        <v>305.75066666666669</v>
      </c>
      <c r="D383" s="10">
        <f t="shared" si="210"/>
        <v>293.37466666666666</v>
      </c>
      <c r="E383" s="10">
        <f t="shared" si="210"/>
        <v>214.20000000000002</v>
      </c>
      <c r="F383" s="10">
        <f t="shared" si="210"/>
        <v>152.47866666666667</v>
      </c>
      <c r="G383" s="10">
        <f t="shared" si="210"/>
        <v>119.79333333333334</v>
      </c>
    </row>
    <row r="384" spans="1:19" hidden="1" x14ac:dyDescent="0.15">
      <c r="A384" s="4">
        <v>23</v>
      </c>
      <c r="B384" s="7"/>
      <c r="C384" s="10">
        <f t="shared" ref="C384:G384" si="211">+C310*$K$2</f>
        <v>305.75066666666669</v>
      </c>
      <c r="D384" s="10">
        <f t="shared" si="211"/>
        <v>293.37466666666666</v>
      </c>
      <c r="E384" s="10">
        <f t="shared" si="211"/>
        <v>214.20000000000002</v>
      </c>
      <c r="F384" s="10">
        <f t="shared" si="211"/>
        <v>152.47866666666667</v>
      </c>
      <c r="G384" s="10">
        <f t="shared" si="211"/>
        <v>119.79333333333334</v>
      </c>
    </row>
    <row r="385" spans="1:7" hidden="1" x14ac:dyDescent="0.15">
      <c r="A385" s="4">
        <v>24</v>
      </c>
      <c r="B385" s="7"/>
      <c r="C385" s="10">
        <f t="shared" ref="C385:G385" si="212">+C311*$K$2</f>
        <v>305.75066666666669</v>
      </c>
      <c r="D385" s="10">
        <f t="shared" si="212"/>
        <v>293.37466666666666</v>
      </c>
      <c r="E385" s="10">
        <f t="shared" si="212"/>
        <v>214.20000000000002</v>
      </c>
      <c r="F385" s="10">
        <f t="shared" si="212"/>
        <v>152.47866666666667</v>
      </c>
      <c r="G385" s="10">
        <f t="shared" si="212"/>
        <v>119.79333333333334</v>
      </c>
    </row>
    <row r="386" spans="1:7" hidden="1" x14ac:dyDescent="0.15">
      <c r="A386" s="4">
        <v>25</v>
      </c>
      <c r="B386" s="7"/>
      <c r="C386" s="10">
        <f t="shared" ref="C386:G386" si="213">+C312*$K$2</f>
        <v>329.86799999999999</v>
      </c>
      <c r="D386" s="10">
        <f t="shared" si="213"/>
        <v>316.46066666666667</v>
      </c>
      <c r="E386" s="10">
        <f t="shared" si="213"/>
        <v>228.48000000000002</v>
      </c>
      <c r="F386" s="10">
        <f t="shared" si="213"/>
        <v>162.71266666666668</v>
      </c>
      <c r="G386" s="10">
        <f t="shared" si="213"/>
        <v>127.64733333333332</v>
      </c>
    </row>
    <row r="387" spans="1:7" hidden="1" x14ac:dyDescent="0.15">
      <c r="A387" s="4">
        <v>26</v>
      </c>
      <c r="B387" s="7"/>
      <c r="C387" s="10">
        <f t="shared" ref="C387:G387" si="214">+C313*$K$2</f>
        <v>329.86799999999999</v>
      </c>
      <c r="D387" s="10">
        <f t="shared" si="214"/>
        <v>316.46066666666667</v>
      </c>
      <c r="E387" s="10">
        <f t="shared" si="214"/>
        <v>228.48000000000002</v>
      </c>
      <c r="F387" s="10">
        <f t="shared" si="214"/>
        <v>162.71266666666668</v>
      </c>
      <c r="G387" s="10">
        <f t="shared" si="214"/>
        <v>127.64733333333332</v>
      </c>
    </row>
    <row r="388" spans="1:7" hidden="1" x14ac:dyDescent="0.15">
      <c r="A388" s="4">
        <v>27</v>
      </c>
      <c r="B388" s="7"/>
      <c r="C388" s="10">
        <f t="shared" ref="C388:G388" si="215">+C314*$K$2</f>
        <v>329.86799999999999</v>
      </c>
      <c r="D388" s="10">
        <f t="shared" si="215"/>
        <v>316.46066666666667</v>
      </c>
      <c r="E388" s="10">
        <f t="shared" si="215"/>
        <v>228.48000000000002</v>
      </c>
      <c r="F388" s="10">
        <f t="shared" si="215"/>
        <v>162.71266666666668</v>
      </c>
      <c r="G388" s="10">
        <f t="shared" si="215"/>
        <v>127.64733333333332</v>
      </c>
    </row>
    <row r="389" spans="1:7" hidden="1" x14ac:dyDescent="0.15">
      <c r="A389" s="4">
        <v>28</v>
      </c>
      <c r="B389" s="7"/>
      <c r="C389" s="10">
        <f t="shared" ref="C389:G389" si="216">+C315*$K$2</f>
        <v>329.86799999999999</v>
      </c>
      <c r="D389" s="10">
        <f t="shared" si="216"/>
        <v>316.46066666666667</v>
      </c>
      <c r="E389" s="10">
        <f t="shared" si="216"/>
        <v>228.48000000000002</v>
      </c>
      <c r="F389" s="10">
        <f t="shared" si="216"/>
        <v>162.71266666666668</v>
      </c>
      <c r="G389" s="10">
        <f t="shared" si="216"/>
        <v>127.64733333333332</v>
      </c>
    </row>
    <row r="390" spans="1:7" hidden="1" x14ac:dyDescent="0.15">
      <c r="A390" s="4">
        <v>29</v>
      </c>
      <c r="B390" s="7"/>
      <c r="C390" s="10">
        <f t="shared" ref="C390:G390" si="217">+C316*$K$2</f>
        <v>329.86799999999999</v>
      </c>
      <c r="D390" s="10">
        <f t="shared" si="217"/>
        <v>316.46066666666667</v>
      </c>
      <c r="E390" s="10">
        <f t="shared" si="217"/>
        <v>228.48000000000002</v>
      </c>
      <c r="F390" s="10">
        <f t="shared" si="217"/>
        <v>162.71266666666668</v>
      </c>
      <c r="G390" s="10">
        <f t="shared" si="217"/>
        <v>127.64733333333332</v>
      </c>
    </row>
    <row r="391" spans="1:7" hidden="1" x14ac:dyDescent="0.15">
      <c r="A391" s="4">
        <v>30</v>
      </c>
      <c r="B391" s="7"/>
      <c r="C391" s="10">
        <f t="shared" ref="C391:G391" si="218">+C317*$K$2</f>
        <v>372.15266666666668</v>
      </c>
      <c r="D391" s="10">
        <f t="shared" si="218"/>
        <v>357.15866666666665</v>
      </c>
      <c r="E391" s="10">
        <f t="shared" si="218"/>
        <v>254.10466666666665</v>
      </c>
      <c r="F391" s="10">
        <f t="shared" si="218"/>
        <v>180.95933333333332</v>
      </c>
      <c r="G391" s="10">
        <f t="shared" si="218"/>
        <v>142.00666666666666</v>
      </c>
    </row>
    <row r="392" spans="1:7" hidden="1" x14ac:dyDescent="0.15">
      <c r="A392" s="4">
        <v>31</v>
      </c>
      <c r="B392" s="7"/>
      <c r="C392" s="10">
        <f t="shared" ref="C392:G392" si="219">+C318*$K$2</f>
        <v>372.15266666666668</v>
      </c>
      <c r="D392" s="10">
        <f t="shared" si="219"/>
        <v>357.15866666666665</v>
      </c>
      <c r="E392" s="10">
        <f t="shared" si="219"/>
        <v>254.10466666666665</v>
      </c>
      <c r="F392" s="10">
        <f t="shared" si="219"/>
        <v>180.95933333333332</v>
      </c>
      <c r="G392" s="10">
        <f t="shared" si="219"/>
        <v>142.00666666666666</v>
      </c>
    </row>
    <row r="393" spans="1:7" hidden="1" x14ac:dyDescent="0.15">
      <c r="A393" s="4">
        <v>32</v>
      </c>
      <c r="B393" s="7"/>
      <c r="C393" s="10">
        <f t="shared" ref="C393:G393" si="220">+C319*$K$2</f>
        <v>372.15266666666668</v>
      </c>
      <c r="D393" s="10">
        <f t="shared" si="220"/>
        <v>357.15866666666665</v>
      </c>
      <c r="E393" s="10">
        <f t="shared" si="220"/>
        <v>254.10466666666665</v>
      </c>
      <c r="F393" s="10">
        <f t="shared" si="220"/>
        <v>180.95933333333332</v>
      </c>
      <c r="G393" s="10">
        <f t="shared" si="220"/>
        <v>142.00666666666666</v>
      </c>
    </row>
    <row r="394" spans="1:7" hidden="1" x14ac:dyDescent="0.15">
      <c r="A394" s="4">
        <v>33</v>
      </c>
      <c r="B394" s="7"/>
      <c r="C394" s="10">
        <f t="shared" ref="C394:G394" si="221">+C320*$K$2</f>
        <v>372.15266666666668</v>
      </c>
      <c r="D394" s="10">
        <f t="shared" si="221"/>
        <v>357.15866666666665</v>
      </c>
      <c r="E394" s="10">
        <f t="shared" si="221"/>
        <v>254.10466666666665</v>
      </c>
      <c r="F394" s="10">
        <f t="shared" si="221"/>
        <v>180.95933333333332</v>
      </c>
      <c r="G394" s="10">
        <f t="shared" si="221"/>
        <v>142.00666666666666</v>
      </c>
    </row>
    <row r="395" spans="1:7" hidden="1" x14ac:dyDescent="0.15">
      <c r="A395" s="4">
        <v>34</v>
      </c>
      <c r="B395" s="7"/>
      <c r="C395" s="10">
        <f t="shared" ref="C395:G395" si="222">+C321*$K$2</f>
        <v>372.15266666666668</v>
      </c>
      <c r="D395" s="10">
        <f t="shared" si="222"/>
        <v>357.15866666666665</v>
      </c>
      <c r="E395" s="10">
        <f t="shared" si="222"/>
        <v>254.10466666666665</v>
      </c>
      <c r="F395" s="10">
        <f t="shared" si="222"/>
        <v>180.95933333333332</v>
      </c>
      <c r="G395" s="10">
        <f t="shared" si="222"/>
        <v>142.00666666666666</v>
      </c>
    </row>
    <row r="396" spans="1:7" hidden="1" x14ac:dyDescent="0.15">
      <c r="A396" s="4">
        <v>35</v>
      </c>
      <c r="B396" s="7"/>
      <c r="C396" s="10">
        <f t="shared" ref="C396:G396" si="223">+C322*$K$2</f>
        <v>421.26</v>
      </c>
      <c r="D396" s="10">
        <f t="shared" si="223"/>
        <v>404.12399999999997</v>
      </c>
      <c r="E396" s="10">
        <f t="shared" si="223"/>
        <v>284.48933333333332</v>
      </c>
      <c r="F396" s="10">
        <f t="shared" si="223"/>
        <v>202.61733333333336</v>
      </c>
      <c r="G396" s="10">
        <f t="shared" si="223"/>
        <v>158.98399999999998</v>
      </c>
    </row>
    <row r="397" spans="1:7" hidden="1" x14ac:dyDescent="0.15">
      <c r="A397" s="4">
        <v>36</v>
      </c>
      <c r="B397" s="7"/>
      <c r="C397" s="10">
        <f t="shared" ref="C397:G397" si="224">+C323*$K$2</f>
        <v>421.26</v>
      </c>
      <c r="D397" s="10">
        <f t="shared" si="224"/>
        <v>404.12399999999997</v>
      </c>
      <c r="E397" s="10">
        <f t="shared" si="224"/>
        <v>284.48933333333332</v>
      </c>
      <c r="F397" s="10">
        <f t="shared" si="224"/>
        <v>202.61733333333336</v>
      </c>
      <c r="G397" s="10">
        <f t="shared" si="224"/>
        <v>158.98399999999998</v>
      </c>
    </row>
    <row r="398" spans="1:7" hidden="1" x14ac:dyDescent="0.15">
      <c r="A398" s="4">
        <v>37</v>
      </c>
      <c r="B398" s="7"/>
      <c r="C398" s="10">
        <f t="shared" ref="C398:G398" si="225">+C324*$K$2</f>
        <v>421.26</v>
      </c>
      <c r="D398" s="10">
        <f t="shared" si="225"/>
        <v>404.12399999999997</v>
      </c>
      <c r="E398" s="10">
        <f t="shared" si="225"/>
        <v>284.48933333333332</v>
      </c>
      <c r="F398" s="10">
        <f t="shared" si="225"/>
        <v>202.61733333333336</v>
      </c>
      <c r="G398" s="10">
        <f t="shared" si="225"/>
        <v>158.98399999999998</v>
      </c>
    </row>
    <row r="399" spans="1:7" hidden="1" x14ac:dyDescent="0.15">
      <c r="A399" s="4">
        <v>38</v>
      </c>
      <c r="B399" s="7"/>
      <c r="C399" s="10">
        <f t="shared" ref="C399:G399" si="226">+C325*$K$2</f>
        <v>421.26</v>
      </c>
      <c r="D399" s="10">
        <f t="shared" si="226"/>
        <v>404.12399999999997</v>
      </c>
      <c r="E399" s="10">
        <f t="shared" si="226"/>
        <v>284.48933333333332</v>
      </c>
      <c r="F399" s="10">
        <f t="shared" si="226"/>
        <v>202.61733333333336</v>
      </c>
      <c r="G399" s="10">
        <f t="shared" si="226"/>
        <v>158.98399999999998</v>
      </c>
    </row>
    <row r="400" spans="1:7" hidden="1" x14ac:dyDescent="0.15">
      <c r="A400" s="4">
        <v>39</v>
      </c>
      <c r="B400" s="7"/>
      <c r="C400" s="10">
        <f t="shared" ref="C400:G400" si="227">+C326*$K$2</f>
        <v>421.26</v>
      </c>
      <c r="D400" s="10">
        <f t="shared" si="227"/>
        <v>404.12399999999997</v>
      </c>
      <c r="E400" s="10">
        <f t="shared" si="227"/>
        <v>284.48933333333332</v>
      </c>
      <c r="F400" s="10">
        <f t="shared" si="227"/>
        <v>202.61733333333336</v>
      </c>
      <c r="G400" s="10">
        <f t="shared" si="227"/>
        <v>158.98399999999998</v>
      </c>
    </row>
    <row r="401" spans="1:7" hidden="1" x14ac:dyDescent="0.15">
      <c r="A401" s="4">
        <v>40</v>
      </c>
      <c r="B401" s="7"/>
      <c r="C401" s="10">
        <f t="shared" ref="C401:G401" si="228">+C327*$K$2</f>
        <v>477.8246666666667</v>
      </c>
      <c r="D401" s="10">
        <f t="shared" si="228"/>
        <v>458.38800000000003</v>
      </c>
      <c r="E401" s="10">
        <f t="shared" si="228"/>
        <v>320.18933333333337</v>
      </c>
      <c r="F401" s="10">
        <f t="shared" si="228"/>
        <v>228.00400000000002</v>
      </c>
      <c r="G401" s="10">
        <f t="shared" si="228"/>
        <v>178.81733333333332</v>
      </c>
    </row>
    <row r="402" spans="1:7" hidden="1" x14ac:dyDescent="0.15">
      <c r="A402" s="4">
        <v>41</v>
      </c>
      <c r="B402" s="7"/>
      <c r="C402" s="10">
        <f t="shared" ref="C402:G402" si="229">+C328*$K$2</f>
        <v>477.8246666666667</v>
      </c>
      <c r="D402" s="10">
        <f t="shared" si="229"/>
        <v>458.38800000000003</v>
      </c>
      <c r="E402" s="10">
        <f t="shared" si="229"/>
        <v>320.18933333333337</v>
      </c>
      <c r="F402" s="10">
        <f t="shared" si="229"/>
        <v>228.00400000000002</v>
      </c>
      <c r="G402" s="10">
        <f t="shared" si="229"/>
        <v>178.81733333333332</v>
      </c>
    </row>
    <row r="403" spans="1:7" hidden="1" x14ac:dyDescent="0.15">
      <c r="A403" s="4">
        <v>42</v>
      </c>
      <c r="B403" s="7"/>
      <c r="C403" s="10">
        <f t="shared" ref="C403:G403" si="230">+C329*$K$2</f>
        <v>477.8246666666667</v>
      </c>
      <c r="D403" s="10">
        <f t="shared" si="230"/>
        <v>458.38800000000003</v>
      </c>
      <c r="E403" s="10">
        <f t="shared" si="230"/>
        <v>320.18933333333337</v>
      </c>
      <c r="F403" s="10">
        <f t="shared" si="230"/>
        <v>228.00400000000002</v>
      </c>
      <c r="G403" s="10">
        <f t="shared" si="230"/>
        <v>178.81733333333332</v>
      </c>
    </row>
    <row r="404" spans="1:7" hidden="1" x14ac:dyDescent="0.15">
      <c r="A404" s="4">
        <v>43</v>
      </c>
      <c r="B404" s="7"/>
      <c r="C404" s="10">
        <f t="shared" ref="C404:G404" si="231">+C330*$K$2</f>
        <v>477.8246666666667</v>
      </c>
      <c r="D404" s="10">
        <f t="shared" si="231"/>
        <v>458.38800000000003</v>
      </c>
      <c r="E404" s="10">
        <f t="shared" si="231"/>
        <v>320.18933333333337</v>
      </c>
      <c r="F404" s="10">
        <f t="shared" si="231"/>
        <v>228.00400000000002</v>
      </c>
      <c r="G404" s="10">
        <f t="shared" si="231"/>
        <v>178.81733333333332</v>
      </c>
    </row>
    <row r="405" spans="1:7" hidden="1" x14ac:dyDescent="0.15">
      <c r="A405" s="4">
        <v>44</v>
      </c>
      <c r="B405" s="7"/>
      <c r="C405" s="10">
        <f t="shared" ref="C405:G405" si="232">+C331*$K$2</f>
        <v>477.8246666666667</v>
      </c>
      <c r="D405" s="10">
        <f t="shared" si="232"/>
        <v>458.38800000000003</v>
      </c>
      <c r="E405" s="10">
        <f t="shared" si="232"/>
        <v>320.18933333333337</v>
      </c>
      <c r="F405" s="10">
        <f t="shared" si="232"/>
        <v>228.00400000000002</v>
      </c>
      <c r="G405" s="10">
        <f t="shared" si="232"/>
        <v>178.81733333333332</v>
      </c>
    </row>
    <row r="406" spans="1:7" hidden="1" x14ac:dyDescent="0.15">
      <c r="A406" s="4">
        <v>45</v>
      </c>
      <c r="B406" s="7"/>
      <c r="C406" s="10">
        <f t="shared" ref="C406:G406" si="233">+C332*$K$2</f>
        <v>540.73599999999999</v>
      </c>
      <c r="D406" s="10">
        <f t="shared" si="233"/>
        <v>518.84</v>
      </c>
      <c r="E406" s="10">
        <f t="shared" si="233"/>
        <v>360.4906666666667</v>
      </c>
      <c r="F406" s="10">
        <f t="shared" si="233"/>
        <v>256.56400000000002</v>
      </c>
      <c r="G406" s="10">
        <f t="shared" si="233"/>
        <v>201.42733333333334</v>
      </c>
    </row>
    <row r="407" spans="1:7" hidden="1" x14ac:dyDescent="0.15">
      <c r="A407" s="4">
        <v>46</v>
      </c>
      <c r="B407" s="7"/>
      <c r="C407" s="10">
        <f t="shared" ref="C407:G407" si="234">+C333*$K$2</f>
        <v>540.73599999999999</v>
      </c>
      <c r="D407" s="10">
        <f t="shared" si="234"/>
        <v>518.84</v>
      </c>
      <c r="E407" s="10">
        <f t="shared" si="234"/>
        <v>360.4906666666667</v>
      </c>
      <c r="F407" s="10">
        <f t="shared" si="234"/>
        <v>256.56400000000002</v>
      </c>
      <c r="G407" s="10">
        <f t="shared" si="234"/>
        <v>201.42733333333334</v>
      </c>
    </row>
    <row r="408" spans="1:7" hidden="1" x14ac:dyDescent="0.15">
      <c r="A408" s="4">
        <v>47</v>
      </c>
      <c r="B408" s="7"/>
      <c r="C408" s="10">
        <f t="shared" ref="C408:G408" si="235">+C334*$K$2</f>
        <v>540.73599999999999</v>
      </c>
      <c r="D408" s="10">
        <f t="shared" si="235"/>
        <v>518.84</v>
      </c>
      <c r="E408" s="10">
        <f t="shared" si="235"/>
        <v>360.4906666666667</v>
      </c>
      <c r="F408" s="10">
        <f t="shared" si="235"/>
        <v>256.56400000000002</v>
      </c>
      <c r="G408" s="10">
        <f t="shared" si="235"/>
        <v>201.42733333333334</v>
      </c>
    </row>
    <row r="409" spans="1:7" hidden="1" x14ac:dyDescent="0.15">
      <c r="A409" s="4">
        <v>48</v>
      </c>
      <c r="B409" s="7"/>
      <c r="C409" s="10">
        <f t="shared" ref="C409:G409" si="236">+C335*$K$2</f>
        <v>540.73599999999999</v>
      </c>
      <c r="D409" s="10">
        <f t="shared" si="236"/>
        <v>518.84</v>
      </c>
      <c r="E409" s="10">
        <f t="shared" si="236"/>
        <v>360.4906666666667</v>
      </c>
      <c r="F409" s="10">
        <f t="shared" si="236"/>
        <v>256.56400000000002</v>
      </c>
      <c r="G409" s="10">
        <f t="shared" si="236"/>
        <v>201.42733333333334</v>
      </c>
    </row>
    <row r="410" spans="1:7" hidden="1" x14ac:dyDescent="0.15">
      <c r="A410" s="4">
        <v>49</v>
      </c>
      <c r="B410" s="7"/>
      <c r="C410" s="10">
        <f t="shared" ref="C410:G410" si="237">+C336*$K$2</f>
        <v>540.73599999999999</v>
      </c>
      <c r="D410" s="10">
        <f t="shared" si="237"/>
        <v>518.84</v>
      </c>
      <c r="E410" s="10">
        <f t="shared" si="237"/>
        <v>360.4906666666667</v>
      </c>
      <c r="F410" s="10">
        <f t="shared" si="237"/>
        <v>256.56400000000002</v>
      </c>
      <c r="G410" s="10">
        <f t="shared" si="237"/>
        <v>201.42733333333334</v>
      </c>
    </row>
    <row r="411" spans="1:7" hidden="1" x14ac:dyDescent="0.15">
      <c r="A411" s="4">
        <v>50</v>
      </c>
      <c r="B411" s="7"/>
      <c r="C411" s="10">
        <f t="shared" ref="C411:G411" si="238">+C337*$K$2</f>
        <v>611.89800000000002</v>
      </c>
      <c r="D411" s="10">
        <f t="shared" si="238"/>
        <v>587.14599999999996</v>
      </c>
      <c r="E411" s="10">
        <f t="shared" si="238"/>
        <v>406.18666666666667</v>
      </c>
      <c r="F411" s="10">
        <f t="shared" si="238"/>
        <v>289.17</v>
      </c>
      <c r="G411" s="10">
        <f t="shared" si="238"/>
        <v>226.81400000000002</v>
      </c>
    </row>
    <row r="412" spans="1:7" hidden="1" x14ac:dyDescent="0.15">
      <c r="A412" s="4">
        <v>51</v>
      </c>
      <c r="B412" s="7"/>
      <c r="C412" s="10">
        <f t="shared" ref="C412:G412" si="239">+C338*$K$2</f>
        <v>611.89800000000002</v>
      </c>
      <c r="D412" s="10">
        <f t="shared" si="239"/>
        <v>587.14599999999996</v>
      </c>
      <c r="E412" s="10">
        <f t="shared" si="239"/>
        <v>406.18666666666667</v>
      </c>
      <c r="F412" s="10">
        <f t="shared" si="239"/>
        <v>289.17</v>
      </c>
      <c r="G412" s="10">
        <f t="shared" si="239"/>
        <v>226.81400000000002</v>
      </c>
    </row>
    <row r="413" spans="1:7" hidden="1" x14ac:dyDescent="0.15">
      <c r="A413" s="4">
        <v>52</v>
      </c>
      <c r="B413" s="7"/>
      <c r="C413" s="10">
        <f t="shared" ref="C413:G413" si="240">+C339*$K$2</f>
        <v>611.89800000000002</v>
      </c>
      <c r="D413" s="10">
        <f t="shared" si="240"/>
        <v>587.14599999999996</v>
      </c>
      <c r="E413" s="10">
        <f t="shared" si="240"/>
        <v>406.18666666666667</v>
      </c>
      <c r="F413" s="10">
        <f t="shared" si="240"/>
        <v>289.17</v>
      </c>
      <c r="G413" s="10">
        <f t="shared" si="240"/>
        <v>226.81400000000002</v>
      </c>
    </row>
    <row r="414" spans="1:7" hidden="1" x14ac:dyDescent="0.15">
      <c r="A414" s="4">
        <v>53</v>
      </c>
      <c r="B414" s="7"/>
      <c r="C414" s="10">
        <f t="shared" ref="C414:G414" si="241">+C340*$K$2</f>
        <v>611.89800000000002</v>
      </c>
      <c r="D414" s="10">
        <f t="shared" si="241"/>
        <v>587.14599999999996</v>
      </c>
      <c r="E414" s="10">
        <f t="shared" si="241"/>
        <v>406.18666666666667</v>
      </c>
      <c r="F414" s="10">
        <f t="shared" si="241"/>
        <v>289.17</v>
      </c>
      <c r="G414" s="10">
        <f t="shared" si="241"/>
        <v>226.81400000000002</v>
      </c>
    </row>
    <row r="415" spans="1:7" hidden="1" x14ac:dyDescent="0.15">
      <c r="A415" s="4">
        <v>54</v>
      </c>
      <c r="B415" s="7"/>
      <c r="C415" s="10">
        <f t="shared" ref="C415:G415" si="242">+C341*$K$2</f>
        <v>611.89800000000002</v>
      </c>
      <c r="D415" s="10">
        <f t="shared" si="242"/>
        <v>587.14599999999996</v>
      </c>
      <c r="E415" s="10">
        <f t="shared" si="242"/>
        <v>406.18666666666667</v>
      </c>
      <c r="F415" s="10">
        <f t="shared" si="242"/>
        <v>289.17</v>
      </c>
      <c r="G415" s="10">
        <f t="shared" si="242"/>
        <v>226.81400000000002</v>
      </c>
    </row>
    <row r="416" spans="1:7" hidden="1" x14ac:dyDescent="0.15">
      <c r="A416" s="4">
        <v>55</v>
      </c>
      <c r="B416" s="7"/>
      <c r="C416" s="10">
        <f t="shared" ref="C416:G416" si="243">+C342*$K$2</f>
        <v>690.2</v>
      </c>
      <c r="D416" s="10">
        <f t="shared" si="243"/>
        <v>662.11599999999999</v>
      </c>
      <c r="E416" s="10">
        <f t="shared" si="243"/>
        <v>457.03933333333327</v>
      </c>
      <c r="F416" s="10">
        <f t="shared" si="243"/>
        <v>325.18733333333336</v>
      </c>
      <c r="G416" s="10">
        <f t="shared" si="243"/>
        <v>255.29466666666664</v>
      </c>
    </row>
    <row r="417" spans="1:7" hidden="1" x14ac:dyDescent="0.15">
      <c r="A417" s="4">
        <v>56</v>
      </c>
      <c r="B417" s="7"/>
      <c r="C417" s="10">
        <f t="shared" ref="C417:G417" si="244">+C343*$K$2</f>
        <v>690.2</v>
      </c>
      <c r="D417" s="10">
        <f t="shared" si="244"/>
        <v>662.11599999999999</v>
      </c>
      <c r="E417" s="10">
        <f t="shared" si="244"/>
        <v>457.03933333333327</v>
      </c>
      <c r="F417" s="10">
        <f t="shared" si="244"/>
        <v>325.18733333333336</v>
      </c>
      <c r="G417" s="10">
        <f t="shared" si="244"/>
        <v>255.29466666666664</v>
      </c>
    </row>
    <row r="418" spans="1:7" hidden="1" x14ac:dyDescent="0.15">
      <c r="A418" s="4">
        <v>57</v>
      </c>
      <c r="B418" s="7"/>
      <c r="C418" s="10">
        <f t="shared" ref="C418:G418" si="245">+C344*$K$2</f>
        <v>690.2</v>
      </c>
      <c r="D418" s="10">
        <f t="shared" si="245"/>
        <v>662.11599999999999</v>
      </c>
      <c r="E418" s="10">
        <f t="shared" si="245"/>
        <v>457.03933333333327</v>
      </c>
      <c r="F418" s="10">
        <f t="shared" si="245"/>
        <v>325.18733333333336</v>
      </c>
      <c r="G418" s="10">
        <f t="shared" si="245"/>
        <v>255.29466666666664</v>
      </c>
    </row>
    <row r="419" spans="1:7" hidden="1" x14ac:dyDescent="0.15">
      <c r="A419" s="4">
        <v>58</v>
      </c>
      <c r="B419" s="7"/>
      <c r="C419" s="10">
        <f t="shared" ref="C419:G419" si="246">+C345*$K$2</f>
        <v>690.2</v>
      </c>
      <c r="D419" s="10">
        <f t="shared" si="246"/>
        <v>662.11599999999999</v>
      </c>
      <c r="E419" s="10">
        <f t="shared" si="246"/>
        <v>457.03933333333327</v>
      </c>
      <c r="F419" s="10">
        <f t="shared" si="246"/>
        <v>325.18733333333336</v>
      </c>
      <c r="G419" s="10">
        <f t="shared" si="246"/>
        <v>255.29466666666664</v>
      </c>
    </row>
    <row r="420" spans="1:7" hidden="1" x14ac:dyDescent="0.15">
      <c r="A420" s="4">
        <v>59</v>
      </c>
      <c r="B420" s="7"/>
      <c r="C420" s="10">
        <f t="shared" ref="C420:G420" si="247">+C346*$K$2</f>
        <v>690.2</v>
      </c>
      <c r="D420" s="10">
        <f t="shared" si="247"/>
        <v>662.11599999999999</v>
      </c>
      <c r="E420" s="10">
        <f t="shared" si="247"/>
        <v>457.03933333333327</v>
      </c>
      <c r="F420" s="10">
        <f t="shared" si="247"/>
        <v>325.18733333333336</v>
      </c>
      <c r="G420" s="10">
        <f t="shared" si="247"/>
        <v>255.29466666666664</v>
      </c>
    </row>
    <row r="421" spans="1:7" hidden="1" x14ac:dyDescent="0.15">
      <c r="A421" s="4">
        <v>60</v>
      </c>
      <c r="B421" s="7"/>
      <c r="C421" s="10">
        <f t="shared" ref="C421:G421" si="248">+C347*$K$2</f>
        <v>742.322</v>
      </c>
      <c r="D421" s="10">
        <f t="shared" si="248"/>
        <v>712.25466666666671</v>
      </c>
      <c r="E421" s="10">
        <f t="shared" si="248"/>
        <v>491.07333333333338</v>
      </c>
      <c r="F421" s="10">
        <f t="shared" si="248"/>
        <v>349.46333333333337</v>
      </c>
      <c r="G421" s="10">
        <f t="shared" si="248"/>
        <v>274.17599999999999</v>
      </c>
    </row>
    <row r="422" spans="1:7" hidden="1" x14ac:dyDescent="0.15">
      <c r="A422" s="4">
        <v>61</v>
      </c>
      <c r="B422" s="7"/>
      <c r="C422" s="10">
        <f t="shared" ref="C422:G422" si="249">+C348*$K$2</f>
        <v>833.31733333333329</v>
      </c>
      <c r="D422" s="10">
        <f t="shared" si="249"/>
        <v>799.60066666666671</v>
      </c>
      <c r="E422" s="10">
        <f t="shared" si="249"/>
        <v>550.81133333333332</v>
      </c>
      <c r="F422" s="10">
        <f t="shared" si="249"/>
        <v>392.06533333333334</v>
      </c>
      <c r="G422" s="10">
        <f t="shared" si="249"/>
        <v>307.49599999999998</v>
      </c>
    </row>
    <row r="423" spans="1:7" hidden="1" x14ac:dyDescent="0.15">
      <c r="A423" s="4">
        <v>62</v>
      </c>
      <c r="B423" s="7"/>
      <c r="C423" s="10">
        <f t="shared" ref="C423:G423" si="250">+C349*$K$2</f>
        <v>931.84933333333345</v>
      </c>
      <c r="D423" s="10">
        <f t="shared" si="250"/>
        <v>894.16600000000005</v>
      </c>
      <c r="E423" s="10">
        <f t="shared" si="250"/>
        <v>615.62666666666667</v>
      </c>
      <c r="F423" s="10">
        <f t="shared" si="250"/>
        <v>437.99933333333331</v>
      </c>
      <c r="G423" s="10">
        <f t="shared" si="250"/>
        <v>343.75133333333332</v>
      </c>
    </row>
    <row r="424" spans="1:7" hidden="1" x14ac:dyDescent="0.15">
      <c r="A424" s="4">
        <v>63</v>
      </c>
      <c r="B424" s="7"/>
      <c r="C424" s="10">
        <f t="shared" ref="C424:G424" si="251">+C350*$K$2</f>
        <v>1037.6006666666667</v>
      </c>
      <c r="D424" s="10">
        <f t="shared" si="251"/>
        <v>995.71266666666679</v>
      </c>
      <c r="E424" s="10">
        <f t="shared" si="251"/>
        <v>685.75733333333335</v>
      </c>
      <c r="F424" s="10">
        <f t="shared" si="251"/>
        <v>488.05866666666668</v>
      </c>
      <c r="G424" s="10">
        <f t="shared" si="251"/>
        <v>383.02133333333336</v>
      </c>
    </row>
    <row r="425" spans="1:7" hidden="1" x14ac:dyDescent="0.15">
      <c r="A425" s="4">
        <v>64</v>
      </c>
      <c r="B425" s="7"/>
      <c r="C425" s="10">
        <f t="shared" ref="C425:G425" si="252">+C351*$K$2</f>
        <v>1151.2060000000001</v>
      </c>
      <c r="D425" s="10">
        <f t="shared" si="252"/>
        <v>1104.558</v>
      </c>
      <c r="E425" s="10">
        <f t="shared" si="252"/>
        <v>761.04466666666667</v>
      </c>
      <c r="F425" s="10">
        <f t="shared" si="252"/>
        <v>541.60866666666664</v>
      </c>
      <c r="G425" s="10">
        <f t="shared" si="252"/>
        <v>424.75066666666663</v>
      </c>
    </row>
    <row r="426" spans="1:7" hidden="1" x14ac:dyDescent="0.15">
      <c r="A426" s="4">
        <v>65</v>
      </c>
      <c r="B426" s="7"/>
      <c r="C426" s="10">
        <f t="shared" ref="C426:G426" si="253">+C352*$K$2</f>
        <v>1272.1893333333335</v>
      </c>
      <c r="D426" s="10">
        <f t="shared" si="253"/>
        <v>1220.6226666666666</v>
      </c>
      <c r="E426" s="10">
        <f t="shared" si="253"/>
        <v>841.56799999999998</v>
      </c>
      <c r="F426" s="10">
        <f t="shared" si="253"/>
        <v>598.80799999999999</v>
      </c>
      <c r="G426" s="10">
        <f t="shared" si="253"/>
        <v>469.81200000000001</v>
      </c>
    </row>
    <row r="427" spans="1:7" hidden="1" x14ac:dyDescent="0.15">
      <c r="A427" s="4">
        <v>66</v>
      </c>
      <c r="B427" s="7"/>
      <c r="C427" s="10">
        <f t="shared" ref="C427:G427" si="254">+C353*$K$2</f>
        <v>1400.5506666666668</v>
      </c>
      <c r="D427" s="10">
        <f t="shared" si="254"/>
        <v>1343.9066666666668</v>
      </c>
      <c r="E427" s="10">
        <f t="shared" si="254"/>
        <v>927.40666666666675</v>
      </c>
      <c r="F427" s="10">
        <f t="shared" si="254"/>
        <v>659.97400000000005</v>
      </c>
      <c r="G427" s="10">
        <f t="shared" si="254"/>
        <v>517.80866666666668</v>
      </c>
    </row>
    <row r="428" spans="1:7" hidden="1" x14ac:dyDescent="0.15">
      <c r="A428" s="4">
        <v>67</v>
      </c>
      <c r="B428" s="7"/>
      <c r="C428" s="10">
        <f t="shared" ref="C428:G428" si="255">+C354*$K$2</f>
        <v>1536.4486666666669</v>
      </c>
      <c r="D428" s="10">
        <f t="shared" si="255"/>
        <v>1474.172</v>
      </c>
      <c r="E428" s="10">
        <f t="shared" si="255"/>
        <v>1018.3226666666667</v>
      </c>
      <c r="F428" s="10">
        <f t="shared" si="255"/>
        <v>724.63066666666668</v>
      </c>
      <c r="G428" s="10">
        <f t="shared" si="255"/>
        <v>568.50266666666664</v>
      </c>
    </row>
    <row r="429" spans="1:7" hidden="1" x14ac:dyDescent="0.15">
      <c r="A429" s="4">
        <v>68</v>
      </c>
      <c r="B429" s="7"/>
      <c r="C429" s="10">
        <f t="shared" ref="C429:G429" si="256">+C355*$K$2</f>
        <v>1679.8039999999999</v>
      </c>
      <c r="D429" s="10">
        <f t="shared" si="256"/>
        <v>1611.7359999999999</v>
      </c>
      <c r="E429" s="10">
        <f t="shared" si="256"/>
        <v>1114.5540000000001</v>
      </c>
      <c r="F429" s="10">
        <f t="shared" si="256"/>
        <v>793.17466666666667</v>
      </c>
      <c r="G429" s="10">
        <f t="shared" si="256"/>
        <v>622.37</v>
      </c>
    </row>
    <row r="430" spans="1:7" hidden="1" x14ac:dyDescent="0.15">
      <c r="A430" s="4">
        <v>69</v>
      </c>
      <c r="B430" s="7"/>
      <c r="C430" s="10">
        <f t="shared" ref="C430:G430" si="257">+C356*$K$2</f>
        <v>1830.6959999999999</v>
      </c>
      <c r="D430" s="10">
        <f t="shared" si="257"/>
        <v>1756.5986666666668</v>
      </c>
      <c r="E430" s="10">
        <f t="shared" si="257"/>
        <v>1216.0213333333334</v>
      </c>
      <c r="F430" s="10">
        <f t="shared" si="257"/>
        <v>865.20933333333346</v>
      </c>
      <c r="G430" s="10">
        <f t="shared" si="257"/>
        <v>678.77599999999995</v>
      </c>
    </row>
    <row r="431" spans="1:7" hidden="1" x14ac:dyDescent="0.15">
      <c r="A431" s="4">
        <v>70</v>
      </c>
      <c r="B431" s="7"/>
      <c r="C431" s="10">
        <f t="shared" ref="C431:G431" si="258">+C357*$K$2</f>
        <v>1989.1246666666666</v>
      </c>
      <c r="D431" s="10">
        <f t="shared" si="258"/>
        <v>1908.6013333333333</v>
      </c>
      <c r="E431" s="10">
        <f t="shared" si="258"/>
        <v>1322.566</v>
      </c>
      <c r="F431" s="10">
        <f t="shared" si="258"/>
        <v>941.21066666666673</v>
      </c>
      <c r="G431" s="10">
        <f t="shared" si="258"/>
        <v>738.43466666666677</v>
      </c>
    </row>
    <row r="432" spans="1:7" hidden="1" x14ac:dyDescent="0.15">
      <c r="A432" s="4">
        <v>71</v>
      </c>
      <c r="B432" s="7"/>
      <c r="C432" s="10">
        <f t="shared" ref="C432:G432" si="259">+C358*$K$2</f>
        <v>2155.09</v>
      </c>
      <c r="D432" s="10">
        <f t="shared" si="259"/>
        <v>2067.7439999999997</v>
      </c>
      <c r="E432" s="10">
        <f t="shared" si="259"/>
        <v>1434.5053333333333</v>
      </c>
      <c r="F432" s="10">
        <f t="shared" si="259"/>
        <v>1020.6233333333333</v>
      </c>
      <c r="G432" s="10">
        <f t="shared" si="259"/>
        <v>800.79066666666665</v>
      </c>
    </row>
    <row r="433" spans="1:7" hidden="1" x14ac:dyDescent="0.15">
      <c r="A433" s="4">
        <v>72</v>
      </c>
      <c r="B433" s="7"/>
      <c r="C433" s="10">
        <f t="shared" ref="C433:G433" si="260">+C359*$K$2</f>
        <v>2328.4333333333334</v>
      </c>
      <c r="D433" s="10">
        <f t="shared" si="260"/>
        <v>2234.1059999999998</v>
      </c>
      <c r="E433" s="10">
        <f t="shared" si="260"/>
        <v>1551.6806666666666</v>
      </c>
      <c r="F433" s="10">
        <f t="shared" si="260"/>
        <v>1104.1613333333332</v>
      </c>
      <c r="G433" s="10">
        <f t="shared" si="260"/>
        <v>866.16133333333335</v>
      </c>
    </row>
    <row r="434" spans="1:7" hidden="1" x14ac:dyDescent="0.15">
      <c r="A434" s="4">
        <v>73</v>
      </c>
      <c r="B434" s="7"/>
      <c r="C434" s="10">
        <f t="shared" ref="C434:G434" si="261">+C360*$K$2</f>
        <v>2509.3926666666666</v>
      </c>
      <c r="D434" s="10">
        <f t="shared" si="261"/>
        <v>2407.6080000000002</v>
      </c>
      <c r="E434" s="10">
        <f t="shared" si="261"/>
        <v>1673.9333333333334</v>
      </c>
      <c r="F434" s="10">
        <f t="shared" si="261"/>
        <v>1191.0313333333334</v>
      </c>
      <c r="G434" s="10">
        <f t="shared" si="261"/>
        <v>934.30866666666657</v>
      </c>
    </row>
    <row r="435" spans="1:7" hidden="1" x14ac:dyDescent="0.15">
      <c r="A435" s="4">
        <v>74</v>
      </c>
      <c r="B435" s="7"/>
      <c r="C435" s="10">
        <f t="shared" ref="C435:G435" si="262">+C361*$K$2</f>
        <v>2697.8093333333331</v>
      </c>
      <c r="D435" s="10">
        <f t="shared" si="262"/>
        <v>2588.4086666666667</v>
      </c>
      <c r="E435" s="10">
        <f t="shared" si="262"/>
        <v>1801.5013333333334</v>
      </c>
      <c r="F435" s="10">
        <f t="shared" si="262"/>
        <v>1281.7886666666666</v>
      </c>
      <c r="G435" s="10">
        <f t="shared" si="262"/>
        <v>1005.788</v>
      </c>
    </row>
    <row r="436" spans="1:7" hidden="1" x14ac:dyDescent="0.15">
      <c r="A436" s="4">
        <v>75</v>
      </c>
      <c r="B436" s="7"/>
      <c r="C436" s="10">
        <f t="shared" ref="C436:G436" si="263">+C362*$K$2</f>
        <v>2893.4453333333336</v>
      </c>
      <c r="D436" s="10">
        <f t="shared" si="263"/>
        <v>2776.27</v>
      </c>
      <c r="E436" s="10">
        <f t="shared" si="263"/>
        <v>1934.3053333333335</v>
      </c>
      <c r="F436" s="10">
        <f t="shared" si="263"/>
        <v>1376.4333333333334</v>
      </c>
      <c r="G436" s="10">
        <f t="shared" si="263"/>
        <v>1079.7266666666667</v>
      </c>
    </row>
    <row r="437" spans="1:7" hidden="1" x14ac:dyDescent="0.15">
      <c r="A437" s="4">
        <v>76</v>
      </c>
      <c r="B437" s="7"/>
      <c r="C437" s="10">
        <f t="shared" ref="C437:G437" si="264">+C363*$K$2</f>
        <v>2893.4453333333336</v>
      </c>
      <c r="D437" s="10">
        <f t="shared" si="264"/>
        <v>2776.27</v>
      </c>
      <c r="E437" s="10">
        <f t="shared" si="264"/>
        <v>1934.3053333333335</v>
      </c>
      <c r="F437" s="10">
        <f t="shared" si="264"/>
        <v>1376.4333333333334</v>
      </c>
      <c r="G437" s="10">
        <f t="shared" si="264"/>
        <v>1079.7266666666667</v>
      </c>
    </row>
    <row r="438" spans="1:7" hidden="1" x14ac:dyDescent="0.15">
      <c r="A438" s="4">
        <v>77</v>
      </c>
      <c r="B438" s="7"/>
      <c r="C438" s="10">
        <f t="shared" ref="C438:G438" si="265">+C364*$K$2</f>
        <v>2893.4453333333336</v>
      </c>
      <c r="D438" s="10">
        <f t="shared" si="265"/>
        <v>2776.27</v>
      </c>
      <c r="E438" s="10">
        <f t="shared" si="265"/>
        <v>1934.3053333333335</v>
      </c>
      <c r="F438" s="10">
        <f t="shared" si="265"/>
        <v>1376.4333333333334</v>
      </c>
      <c r="G438" s="10">
        <f t="shared" si="265"/>
        <v>1079.7266666666667</v>
      </c>
    </row>
    <row r="439" spans="1:7" hidden="1" x14ac:dyDescent="0.15">
      <c r="A439" s="4">
        <v>78</v>
      </c>
      <c r="B439" s="7"/>
      <c r="C439" s="10">
        <f t="shared" ref="C439:G439" si="266">+C365*$K$2</f>
        <v>2893.4453333333336</v>
      </c>
      <c r="D439" s="10">
        <f t="shared" si="266"/>
        <v>2776.27</v>
      </c>
      <c r="E439" s="10">
        <f t="shared" si="266"/>
        <v>1934.3053333333335</v>
      </c>
      <c r="F439" s="10">
        <f t="shared" si="266"/>
        <v>1376.4333333333334</v>
      </c>
      <c r="G439" s="10">
        <f t="shared" si="266"/>
        <v>1079.7266666666667</v>
      </c>
    </row>
    <row r="440" spans="1:7" hidden="1" x14ac:dyDescent="0.15">
      <c r="A440" s="4">
        <v>79</v>
      </c>
      <c r="B440" s="7"/>
      <c r="C440" s="10">
        <f t="shared" ref="C440:G440" si="267">+C366*$K$2</f>
        <v>2893.4453333333336</v>
      </c>
      <c r="D440" s="10">
        <f t="shared" si="267"/>
        <v>2776.27</v>
      </c>
      <c r="E440" s="10">
        <f t="shared" si="267"/>
        <v>1934.3053333333335</v>
      </c>
      <c r="F440" s="10">
        <f t="shared" si="267"/>
        <v>1376.4333333333334</v>
      </c>
      <c r="G440" s="10">
        <f t="shared" si="267"/>
        <v>1079.7266666666667</v>
      </c>
    </row>
    <row r="441" spans="1:7" hidden="1" x14ac:dyDescent="0.15">
      <c r="A441" s="4">
        <v>80</v>
      </c>
      <c r="B441" s="7"/>
      <c r="C441" s="10">
        <f t="shared" ref="C441:G441" si="268">+C367*$K$2</f>
        <v>2893.4453333333336</v>
      </c>
      <c r="D441" s="10">
        <f t="shared" si="268"/>
        <v>2776.27</v>
      </c>
      <c r="E441" s="10">
        <f t="shared" si="268"/>
        <v>1934.3053333333335</v>
      </c>
      <c r="F441" s="10">
        <f t="shared" si="268"/>
        <v>1376.4333333333334</v>
      </c>
      <c r="G441" s="10">
        <f t="shared" si="268"/>
        <v>1079.7266666666667</v>
      </c>
    </row>
    <row r="442" spans="1:7" hidden="1" x14ac:dyDescent="0.15">
      <c r="A442" s="4">
        <v>81</v>
      </c>
      <c r="B442" s="7"/>
      <c r="C442" s="10">
        <f t="shared" ref="C442:G442" si="269">+C368*$K$2</f>
        <v>2893.4453333333336</v>
      </c>
      <c r="D442" s="10">
        <f t="shared" si="269"/>
        <v>2776.27</v>
      </c>
      <c r="E442" s="10">
        <f t="shared" si="269"/>
        <v>1934.3053333333335</v>
      </c>
      <c r="F442" s="10">
        <f t="shared" si="269"/>
        <v>1376.4333333333334</v>
      </c>
      <c r="G442" s="10">
        <f t="shared" si="269"/>
        <v>1079.7266666666667</v>
      </c>
    </row>
    <row r="443" spans="1:7" hidden="1" x14ac:dyDescent="0.15">
      <c r="A443" s="4">
        <v>82</v>
      </c>
      <c r="B443" s="7"/>
      <c r="C443" s="10">
        <f t="shared" ref="C443:G443" si="270">+C369*$K$2</f>
        <v>2893.4453333333336</v>
      </c>
      <c r="D443" s="10">
        <f t="shared" si="270"/>
        <v>2776.27</v>
      </c>
      <c r="E443" s="10">
        <f t="shared" si="270"/>
        <v>1934.3053333333335</v>
      </c>
      <c r="F443" s="10">
        <f t="shared" si="270"/>
        <v>1376.4333333333334</v>
      </c>
      <c r="G443" s="10">
        <f t="shared" si="270"/>
        <v>1079.7266666666667</v>
      </c>
    </row>
    <row r="444" spans="1:7" hidden="1" x14ac:dyDescent="0.15">
      <c r="A444" s="4">
        <v>83</v>
      </c>
      <c r="B444" s="7"/>
      <c r="C444" s="10">
        <f t="shared" ref="C444:G444" si="271">+C370*$K$2</f>
        <v>2893.4453333333336</v>
      </c>
      <c r="D444" s="10">
        <f t="shared" si="271"/>
        <v>2776.27</v>
      </c>
      <c r="E444" s="10">
        <f t="shared" si="271"/>
        <v>1934.3053333333335</v>
      </c>
      <c r="F444" s="10">
        <f t="shared" si="271"/>
        <v>1376.4333333333334</v>
      </c>
      <c r="G444" s="10">
        <f t="shared" si="271"/>
        <v>1079.7266666666667</v>
      </c>
    </row>
    <row r="445" spans="1:7" hidden="1" x14ac:dyDescent="0.15">
      <c r="A445" s="4">
        <v>84</v>
      </c>
      <c r="B445" s="7" t="s">
        <v>3</v>
      </c>
      <c r="C445" s="10">
        <f t="shared" ref="C445:G445" si="272">+C371*$K$2</f>
        <v>2893.4453333333336</v>
      </c>
      <c r="D445" s="10">
        <f t="shared" si="272"/>
        <v>2776.27</v>
      </c>
      <c r="E445" s="10">
        <f t="shared" si="272"/>
        <v>1934.3053333333335</v>
      </c>
      <c r="F445" s="10">
        <f t="shared" si="272"/>
        <v>1376.4333333333334</v>
      </c>
      <c r="G445" s="10">
        <f t="shared" si="272"/>
        <v>1079.7266666666667</v>
      </c>
    </row>
    <row r="446" spans="1:7" hidden="1" x14ac:dyDescent="0.15">
      <c r="A446" s="4">
        <v>1</v>
      </c>
      <c r="B446" s="7" t="s">
        <v>4</v>
      </c>
      <c r="C446" s="10">
        <f t="shared" ref="C446:G446" si="273">+C372*$K$2</f>
        <v>142.72066666666666</v>
      </c>
      <c r="D446" s="10">
        <f t="shared" si="273"/>
        <v>137.00866666666667</v>
      </c>
      <c r="E446" s="10">
        <f t="shared" si="273"/>
        <v>101.46733333333333</v>
      </c>
      <c r="F446" s="10">
        <f t="shared" si="273"/>
        <v>72.272666666666666</v>
      </c>
      <c r="G446" s="10">
        <f t="shared" si="273"/>
        <v>56.961333333333329</v>
      </c>
    </row>
    <row r="447" spans="1:7" hidden="1" x14ac:dyDescent="0.15">
      <c r="A447" s="4">
        <v>2</v>
      </c>
      <c r="B447" s="7" t="s">
        <v>1</v>
      </c>
      <c r="C447" s="10">
        <f t="shared" ref="C447:G447" si="274">+C373*$K$2</f>
        <v>242.76000000000002</v>
      </c>
      <c r="D447" s="10">
        <f t="shared" si="274"/>
        <v>232.76400000000001</v>
      </c>
      <c r="E447" s="10">
        <f t="shared" si="274"/>
        <v>172.39133333333334</v>
      </c>
      <c r="F447" s="10">
        <f t="shared" si="274"/>
        <v>122.80800000000001</v>
      </c>
      <c r="G447" s="10">
        <f t="shared" si="274"/>
        <v>96.231333333333339</v>
      </c>
    </row>
    <row r="448" spans="1:7" hidden="1" x14ac:dyDescent="0.15">
      <c r="A448" s="4">
        <v>3</v>
      </c>
      <c r="B448" s="7" t="s">
        <v>5</v>
      </c>
      <c r="C448" s="10">
        <f t="shared" ref="C448:G448" si="275">+C374*$K$2</f>
        <v>342.72</v>
      </c>
      <c r="D448" s="10">
        <f t="shared" si="275"/>
        <v>328.8366666666667</v>
      </c>
      <c r="E448" s="10">
        <f t="shared" si="275"/>
        <v>243.55333333333334</v>
      </c>
      <c r="F448" s="10">
        <f t="shared" si="275"/>
        <v>173.34333333333333</v>
      </c>
      <c r="G448" s="10">
        <f t="shared" si="275"/>
        <v>135.97733333333332</v>
      </c>
    </row>
    <row r="450" spans="1:7" ht="14" hidden="1" thickBot="1" x14ac:dyDescent="0.2"/>
    <row r="451" spans="1:7" ht="18" hidden="1" x14ac:dyDescent="0.2">
      <c r="A451" s="510" t="s">
        <v>15</v>
      </c>
      <c r="B451" s="511"/>
      <c r="C451" s="511"/>
      <c r="D451" s="511"/>
      <c r="E451" s="511"/>
      <c r="F451" s="511"/>
      <c r="G451" s="512"/>
    </row>
    <row r="452" spans="1:7" ht="18" hidden="1" x14ac:dyDescent="0.2">
      <c r="A452" s="507" t="s">
        <v>11</v>
      </c>
      <c r="B452" s="508"/>
      <c r="C452" s="508"/>
      <c r="D452" s="508"/>
      <c r="E452" s="508"/>
      <c r="F452" s="508"/>
      <c r="G452" s="509"/>
    </row>
    <row r="453" spans="1:7" hidden="1" x14ac:dyDescent="0.15">
      <c r="A453" s="513" t="s">
        <v>0</v>
      </c>
      <c r="B453" s="514"/>
      <c r="C453" s="514"/>
      <c r="D453" s="514"/>
      <c r="E453" s="514"/>
      <c r="F453" s="514"/>
      <c r="G453" s="515"/>
    </row>
    <row r="454" spans="1:7" hidden="1" x14ac:dyDescent="0.15">
      <c r="A454" s="15" t="s">
        <v>2</v>
      </c>
      <c r="B454" s="16" t="s">
        <v>2</v>
      </c>
      <c r="C454" s="37">
        <v>1000</v>
      </c>
      <c r="D454" s="37">
        <v>2000</v>
      </c>
      <c r="E454" s="37">
        <v>3500</v>
      </c>
      <c r="F454" s="17"/>
      <c r="G454" s="21"/>
    </row>
    <row r="455" spans="1:7" ht="14" hidden="1" x14ac:dyDescent="0.15">
      <c r="A455" s="15">
        <v>18</v>
      </c>
      <c r="B455" s="16"/>
      <c r="C455" s="33">
        <f>+C6*$K$4</f>
        <v>4258.1260000000002</v>
      </c>
      <c r="D455" s="33">
        <f t="shared" ref="D455:G455" si="276">+D6*$K$4</f>
        <v>3732.8429999999998</v>
      </c>
      <c r="E455" s="33">
        <f t="shared" si="276"/>
        <v>3012.0429999999997</v>
      </c>
      <c r="F455" s="33">
        <f t="shared" si="276"/>
        <v>2613.3505</v>
      </c>
      <c r="G455" s="33">
        <f t="shared" si="276"/>
        <v>1942.1055000000001</v>
      </c>
    </row>
    <row r="456" spans="1:7" ht="14" hidden="1" x14ac:dyDescent="0.15">
      <c r="A456" s="15">
        <v>19</v>
      </c>
      <c r="B456" s="16"/>
      <c r="C456" s="33">
        <f>+C7*$K$4</f>
        <v>4258.1260000000002</v>
      </c>
      <c r="D456" s="33">
        <f t="shared" ref="D456:G456" si="277">+D7*$K$4</f>
        <v>3732.8429999999998</v>
      </c>
      <c r="E456" s="33">
        <f t="shared" si="277"/>
        <v>3012.0429999999997</v>
      </c>
      <c r="F456" s="33">
        <f t="shared" si="277"/>
        <v>2613.3505</v>
      </c>
      <c r="G456" s="33">
        <f t="shared" si="277"/>
        <v>1942.1055000000001</v>
      </c>
    </row>
    <row r="457" spans="1:7" ht="14" hidden="1" x14ac:dyDescent="0.15">
      <c r="A457" s="15">
        <v>20</v>
      </c>
      <c r="B457" s="16"/>
      <c r="C457" s="33">
        <f t="shared" ref="C457:G521" si="278">+C8*$K$4</f>
        <v>4258.1260000000002</v>
      </c>
      <c r="D457" s="33">
        <f t="shared" si="278"/>
        <v>3732.8429999999998</v>
      </c>
      <c r="E457" s="33">
        <f t="shared" si="278"/>
        <v>3012.0429999999997</v>
      </c>
      <c r="F457" s="33">
        <f t="shared" si="278"/>
        <v>2613.3505</v>
      </c>
      <c r="G457" s="33">
        <f t="shared" si="278"/>
        <v>1942.1055000000001</v>
      </c>
    </row>
    <row r="458" spans="1:7" ht="14" hidden="1" x14ac:dyDescent="0.15">
      <c r="A458" s="15">
        <v>21</v>
      </c>
      <c r="B458" s="16"/>
      <c r="C458" s="33">
        <f t="shared" si="278"/>
        <v>4258.1260000000002</v>
      </c>
      <c r="D458" s="33">
        <f t="shared" si="278"/>
        <v>3732.8429999999998</v>
      </c>
      <c r="E458" s="33">
        <f t="shared" si="278"/>
        <v>3012.0429999999997</v>
      </c>
      <c r="F458" s="33">
        <f t="shared" si="278"/>
        <v>2613.3505</v>
      </c>
      <c r="G458" s="33">
        <f t="shared" si="278"/>
        <v>1942.1055000000001</v>
      </c>
    </row>
    <row r="459" spans="1:7" ht="14" hidden="1" x14ac:dyDescent="0.15">
      <c r="A459" s="15">
        <v>22</v>
      </c>
      <c r="B459" s="16"/>
      <c r="C459" s="33">
        <f t="shared" si="278"/>
        <v>4258.1260000000002</v>
      </c>
      <c r="D459" s="33">
        <f t="shared" si="278"/>
        <v>3732.8429999999998</v>
      </c>
      <c r="E459" s="33">
        <f t="shared" si="278"/>
        <v>3012.0429999999997</v>
      </c>
      <c r="F459" s="33">
        <f t="shared" si="278"/>
        <v>2613.3505</v>
      </c>
      <c r="G459" s="33">
        <f t="shared" si="278"/>
        <v>1942.1055000000001</v>
      </c>
    </row>
    <row r="460" spans="1:7" ht="14" hidden="1" x14ac:dyDescent="0.15">
      <c r="A460" s="15">
        <v>23</v>
      </c>
      <c r="B460" s="16"/>
      <c r="C460" s="33">
        <f t="shared" si="278"/>
        <v>4258.1260000000002</v>
      </c>
      <c r="D460" s="33">
        <f t="shared" si="278"/>
        <v>3732.8429999999998</v>
      </c>
      <c r="E460" s="33">
        <f t="shared" si="278"/>
        <v>3012.0429999999997</v>
      </c>
      <c r="F460" s="33">
        <f t="shared" si="278"/>
        <v>2613.3505</v>
      </c>
      <c r="G460" s="33">
        <f t="shared" si="278"/>
        <v>1942.1055000000001</v>
      </c>
    </row>
    <row r="461" spans="1:7" ht="14" hidden="1" x14ac:dyDescent="0.15">
      <c r="A461" s="15">
        <v>24</v>
      </c>
      <c r="B461" s="16"/>
      <c r="C461" s="33">
        <f t="shared" si="278"/>
        <v>4258.1260000000002</v>
      </c>
      <c r="D461" s="33">
        <f t="shared" si="278"/>
        <v>3732.8429999999998</v>
      </c>
      <c r="E461" s="33">
        <f t="shared" si="278"/>
        <v>3012.0429999999997</v>
      </c>
      <c r="F461" s="33">
        <f t="shared" si="278"/>
        <v>2613.3505</v>
      </c>
      <c r="G461" s="33">
        <f t="shared" si="278"/>
        <v>1942.1055000000001</v>
      </c>
    </row>
    <row r="462" spans="1:7" ht="14" hidden="1" x14ac:dyDescent="0.15">
      <c r="A462" s="15">
        <v>25</v>
      </c>
      <c r="B462" s="16"/>
      <c r="C462" s="33">
        <f t="shared" si="278"/>
        <v>4550.951</v>
      </c>
      <c r="D462" s="33">
        <f t="shared" si="278"/>
        <v>3988.7269999999999</v>
      </c>
      <c r="E462" s="33">
        <f t="shared" si="278"/>
        <v>3199.451</v>
      </c>
      <c r="F462" s="33">
        <f t="shared" si="278"/>
        <v>2775.08</v>
      </c>
      <c r="G462" s="33">
        <f t="shared" si="278"/>
        <v>2061.4879999999998</v>
      </c>
    </row>
    <row r="463" spans="1:7" ht="14" hidden="1" x14ac:dyDescent="0.15">
      <c r="A463" s="15">
        <v>26</v>
      </c>
      <c r="B463" s="16"/>
      <c r="C463" s="33">
        <f t="shared" si="278"/>
        <v>4550.951</v>
      </c>
      <c r="D463" s="33">
        <f t="shared" si="278"/>
        <v>3988.7269999999999</v>
      </c>
      <c r="E463" s="33">
        <f t="shared" si="278"/>
        <v>3199.451</v>
      </c>
      <c r="F463" s="33">
        <f t="shared" si="278"/>
        <v>2775.08</v>
      </c>
      <c r="G463" s="33">
        <f t="shared" si="278"/>
        <v>2061.4879999999998</v>
      </c>
    </row>
    <row r="464" spans="1:7" ht="14" hidden="1" x14ac:dyDescent="0.15">
      <c r="A464" s="15">
        <v>27</v>
      </c>
      <c r="B464" s="16"/>
      <c r="C464" s="33">
        <f t="shared" si="278"/>
        <v>4550.951</v>
      </c>
      <c r="D464" s="33">
        <f t="shared" si="278"/>
        <v>3988.7269999999999</v>
      </c>
      <c r="E464" s="33">
        <f t="shared" si="278"/>
        <v>3199.451</v>
      </c>
      <c r="F464" s="33">
        <f t="shared" si="278"/>
        <v>2775.08</v>
      </c>
      <c r="G464" s="33">
        <f t="shared" si="278"/>
        <v>2061.4879999999998</v>
      </c>
    </row>
    <row r="465" spans="1:7" ht="14" hidden="1" x14ac:dyDescent="0.15">
      <c r="A465" s="15">
        <v>28</v>
      </c>
      <c r="B465" s="16"/>
      <c r="C465" s="33">
        <f t="shared" si="278"/>
        <v>4550.951</v>
      </c>
      <c r="D465" s="33">
        <f t="shared" si="278"/>
        <v>3988.7269999999999</v>
      </c>
      <c r="E465" s="33">
        <f t="shared" si="278"/>
        <v>3199.451</v>
      </c>
      <c r="F465" s="33">
        <f t="shared" si="278"/>
        <v>2775.08</v>
      </c>
      <c r="G465" s="33">
        <f t="shared" si="278"/>
        <v>2061.4879999999998</v>
      </c>
    </row>
    <row r="466" spans="1:7" ht="14" hidden="1" x14ac:dyDescent="0.15">
      <c r="A466" s="15">
        <v>29</v>
      </c>
      <c r="B466" s="16"/>
      <c r="C466" s="33">
        <f t="shared" si="278"/>
        <v>4550.951</v>
      </c>
      <c r="D466" s="33">
        <f t="shared" si="278"/>
        <v>3988.7269999999999</v>
      </c>
      <c r="E466" s="33">
        <f t="shared" si="278"/>
        <v>3199.451</v>
      </c>
      <c r="F466" s="33">
        <f t="shared" si="278"/>
        <v>2775.08</v>
      </c>
      <c r="G466" s="33">
        <f t="shared" si="278"/>
        <v>2061.4879999999998</v>
      </c>
    </row>
    <row r="467" spans="1:7" ht="14" hidden="1" x14ac:dyDescent="0.15">
      <c r="A467" s="15">
        <v>30</v>
      </c>
      <c r="B467" s="16"/>
      <c r="C467" s="33">
        <f t="shared" si="278"/>
        <v>5060.0159999999996</v>
      </c>
      <c r="D467" s="33">
        <f t="shared" si="278"/>
        <v>4436.0734999999995</v>
      </c>
      <c r="E467" s="33">
        <f t="shared" si="278"/>
        <v>3531.4695000000002</v>
      </c>
      <c r="F467" s="33">
        <f t="shared" si="278"/>
        <v>3062.4990000000003</v>
      </c>
      <c r="G467" s="33">
        <f t="shared" si="278"/>
        <v>2275.4755</v>
      </c>
    </row>
    <row r="468" spans="1:7" ht="14" hidden="1" x14ac:dyDescent="0.15">
      <c r="A468" s="15">
        <v>31</v>
      </c>
      <c r="B468" s="16"/>
      <c r="C468" s="33">
        <f t="shared" si="278"/>
        <v>5060.0159999999996</v>
      </c>
      <c r="D468" s="33">
        <f t="shared" si="278"/>
        <v>4436.0734999999995</v>
      </c>
      <c r="E468" s="33">
        <f t="shared" si="278"/>
        <v>3531.4695000000002</v>
      </c>
      <c r="F468" s="33">
        <f t="shared" si="278"/>
        <v>3062.4990000000003</v>
      </c>
      <c r="G468" s="33">
        <f t="shared" si="278"/>
        <v>2275.4755</v>
      </c>
    </row>
    <row r="469" spans="1:7" ht="14" hidden="1" x14ac:dyDescent="0.15">
      <c r="A469" s="15">
        <v>32</v>
      </c>
      <c r="B469" s="16"/>
      <c r="C469" s="33">
        <f t="shared" si="278"/>
        <v>5060.0159999999996</v>
      </c>
      <c r="D469" s="33">
        <f t="shared" si="278"/>
        <v>4436.0734999999995</v>
      </c>
      <c r="E469" s="33">
        <f t="shared" si="278"/>
        <v>3531.4695000000002</v>
      </c>
      <c r="F469" s="33">
        <f t="shared" si="278"/>
        <v>3062.4990000000003</v>
      </c>
      <c r="G469" s="33">
        <f t="shared" si="278"/>
        <v>2275.4755</v>
      </c>
    </row>
    <row r="470" spans="1:7" ht="14" hidden="1" x14ac:dyDescent="0.15">
      <c r="A470" s="15">
        <v>33</v>
      </c>
      <c r="B470" s="16"/>
      <c r="C470" s="33">
        <f t="shared" si="278"/>
        <v>5060.0159999999996</v>
      </c>
      <c r="D470" s="33">
        <f t="shared" si="278"/>
        <v>4436.0734999999995</v>
      </c>
      <c r="E470" s="33">
        <f t="shared" si="278"/>
        <v>3531.4695000000002</v>
      </c>
      <c r="F470" s="33">
        <f t="shared" si="278"/>
        <v>3062.4990000000003</v>
      </c>
      <c r="G470" s="33">
        <f t="shared" si="278"/>
        <v>2275.4755</v>
      </c>
    </row>
    <row r="471" spans="1:7" ht="14" hidden="1" x14ac:dyDescent="0.15">
      <c r="A471" s="15">
        <v>34</v>
      </c>
      <c r="B471" s="16"/>
      <c r="C471" s="33">
        <f t="shared" si="278"/>
        <v>5060.0159999999996</v>
      </c>
      <c r="D471" s="33">
        <f t="shared" si="278"/>
        <v>4436.0734999999995</v>
      </c>
      <c r="E471" s="33">
        <f t="shared" si="278"/>
        <v>3531.4695000000002</v>
      </c>
      <c r="F471" s="33">
        <f t="shared" si="278"/>
        <v>3062.4990000000003</v>
      </c>
      <c r="G471" s="33">
        <f t="shared" si="278"/>
        <v>2275.4755</v>
      </c>
    </row>
    <row r="472" spans="1:7" ht="14" hidden="1" x14ac:dyDescent="0.15">
      <c r="A472" s="15">
        <v>35</v>
      </c>
      <c r="B472" s="16"/>
      <c r="C472" s="33">
        <f t="shared" si="278"/>
        <v>5650.6215000000002</v>
      </c>
      <c r="D472" s="33">
        <f t="shared" si="278"/>
        <v>4951.8959999999997</v>
      </c>
      <c r="E472" s="33">
        <f t="shared" si="278"/>
        <v>3919.8004999999998</v>
      </c>
      <c r="F472" s="33">
        <f t="shared" si="278"/>
        <v>3399.0225</v>
      </c>
      <c r="G472" s="33">
        <f t="shared" si="278"/>
        <v>2526.404</v>
      </c>
    </row>
    <row r="473" spans="1:7" ht="14" hidden="1" x14ac:dyDescent="0.15">
      <c r="A473" s="15">
        <v>36</v>
      </c>
      <c r="B473" s="16"/>
      <c r="C473" s="33">
        <f t="shared" si="278"/>
        <v>5650.6215000000002</v>
      </c>
      <c r="D473" s="33">
        <f t="shared" si="278"/>
        <v>4951.8959999999997</v>
      </c>
      <c r="E473" s="33">
        <f t="shared" si="278"/>
        <v>3919.8004999999998</v>
      </c>
      <c r="F473" s="33">
        <f t="shared" si="278"/>
        <v>3399.0225</v>
      </c>
      <c r="G473" s="33">
        <f t="shared" si="278"/>
        <v>2526.404</v>
      </c>
    </row>
    <row r="474" spans="1:7" ht="14" hidden="1" x14ac:dyDescent="0.15">
      <c r="A474" s="15">
        <v>37</v>
      </c>
      <c r="B474" s="16"/>
      <c r="C474" s="33">
        <f t="shared" si="278"/>
        <v>5650.6215000000002</v>
      </c>
      <c r="D474" s="33">
        <f t="shared" si="278"/>
        <v>4951.8959999999997</v>
      </c>
      <c r="E474" s="33">
        <f t="shared" si="278"/>
        <v>3919.8004999999998</v>
      </c>
      <c r="F474" s="33">
        <f t="shared" si="278"/>
        <v>3399.0225</v>
      </c>
      <c r="G474" s="33">
        <f t="shared" si="278"/>
        <v>2526.404</v>
      </c>
    </row>
    <row r="475" spans="1:7" ht="14" hidden="1" x14ac:dyDescent="0.15">
      <c r="A475" s="15">
        <v>38</v>
      </c>
      <c r="B475" s="16"/>
      <c r="C475" s="33">
        <f t="shared" si="278"/>
        <v>5650.6215000000002</v>
      </c>
      <c r="D475" s="33">
        <f t="shared" si="278"/>
        <v>4951.8959999999997</v>
      </c>
      <c r="E475" s="33">
        <f t="shared" si="278"/>
        <v>3919.8004999999998</v>
      </c>
      <c r="F475" s="33">
        <f t="shared" si="278"/>
        <v>3399.0225</v>
      </c>
      <c r="G475" s="33">
        <f t="shared" si="278"/>
        <v>2526.404</v>
      </c>
    </row>
    <row r="476" spans="1:7" ht="14" hidden="1" x14ac:dyDescent="0.15">
      <c r="A476" s="15">
        <v>39</v>
      </c>
      <c r="B476" s="16"/>
      <c r="C476" s="33">
        <f t="shared" si="278"/>
        <v>5650.6215000000002</v>
      </c>
      <c r="D476" s="33">
        <f t="shared" si="278"/>
        <v>4951.8959999999997</v>
      </c>
      <c r="E476" s="33">
        <f t="shared" si="278"/>
        <v>3919.8004999999998</v>
      </c>
      <c r="F476" s="33">
        <f t="shared" si="278"/>
        <v>3399.0225</v>
      </c>
      <c r="G476" s="33">
        <f t="shared" si="278"/>
        <v>2526.404</v>
      </c>
    </row>
    <row r="477" spans="1:7" ht="14" hidden="1" x14ac:dyDescent="0.15">
      <c r="A477" s="15">
        <v>40</v>
      </c>
      <c r="B477" s="16"/>
      <c r="C477" s="33">
        <f t="shared" si="278"/>
        <v>6328.6239999999998</v>
      </c>
      <c r="D477" s="33">
        <f t="shared" si="278"/>
        <v>5547.9075000000003</v>
      </c>
      <c r="E477" s="33">
        <f t="shared" si="278"/>
        <v>4371.652</v>
      </c>
      <c r="F477" s="33">
        <f t="shared" si="278"/>
        <v>3790.9575</v>
      </c>
      <c r="G477" s="33">
        <f t="shared" si="278"/>
        <v>2816.5259999999998</v>
      </c>
    </row>
    <row r="478" spans="1:7" ht="14" hidden="1" x14ac:dyDescent="0.15">
      <c r="A478" s="15">
        <v>41</v>
      </c>
      <c r="B478" s="16"/>
      <c r="C478" s="33">
        <f t="shared" si="278"/>
        <v>6328.6239999999998</v>
      </c>
      <c r="D478" s="33">
        <f t="shared" si="278"/>
        <v>5547.9075000000003</v>
      </c>
      <c r="E478" s="33">
        <f t="shared" si="278"/>
        <v>4371.652</v>
      </c>
      <c r="F478" s="33">
        <f t="shared" si="278"/>
        <v>3790.9575</v>
      </c>
      <c r="G478" s="33">
        <f t="shared" si="278"/>
        <v>2816.5259999999998</v>
      </c>
    </row>
    <row r="479" spans="1:7" ht="14" hidden="1" x14ac:dyDescent="0.15">
      <c r="A479" s="15">
        <v>42</v>
      </c>
      <c r="B479" s="16"/>
      <c r="C479" s="33">
        <f t="shared" si="278"/>
        <v>6328.6239999999998</v>
      </c>
      <c r="D479" s="33">
        <f t="shared" si="278"/>
        <v>5547.9075000000003</v>
      </c>
      <c r="E479" s="33">
        <f t="shared" si="278"/>
        <v>4371.652</v>
      </c>
      <c r="F479" s="33">
        <f t="shared" si="278"/>
        <v>3790.9575</v>
      </c>
      <c r="G479" s="33">
        <f t="shared" si="278"/>
        <v>2816.5259999999998</v>
      </c>
    </row>
    <row r="480" spans="1:7" ht="14" hidden="1" x14ac:dyDescent="0.15">
      <c r="A480" s="15">
        <v>43</v>
      </c>
      <c r="B480" s="16"/>
      <c r="C480" s="33">
        <f t="shared" si="278"/>
        <v>6328.6239999999998</v>
      </c>
      <c r="D480" s="33">
        <f t="shared" si="278"/>
        <v>5547.9075000000003</v>
      </c>
      <c r="E480" s="33">
        <f t="shared" si="278"/>
        <v>4371.652</v>
      </c>
      <c r="F480" s="33">
        <f t="shared" si="278"/>
        <v>3790.9575</v>
      </c>
      <c r="G480" s="33">
        <f t="shared" si="278"/>
        <v>2816.5259999999998</v>
      </c>
    </row>
    <row r="481" spans="1:7" ht="14" hidden="1" x14ac:dyDescent="0.15">
      <c r="A481" s="15">
        <v>44</v>
      </c>
      <c r="B481" s="16"/>
      <c r="C481" s="33">
        <f t="shared" si="278"/>
        <v>6328.6239999999998</v>
      </c>
      <c r="D481" s="33">
        <f t="shared" si="278"/>
        <v>5547.9075000000003</v>
      </c>
      <c r="E481" s="33">
        <f t="shared" si="278"/>
        <v>4371.652</v>
      </c>
      <c r="F481" s="33">
        <f t="shared" si="278"/>
        <v>3790.9575</v>
      </c>
      <c r="G481" s="33">
        <f t="shared" si="278"/>
        <v>2816.5259999999998</v>
      </c>
    </row>
    <row r="482" spans="1:7" ht="14" hidden="1" x14ac:dyDescent="0.15">
      <c r="A482" s="15">
        <v>45</v>
      </c>
      <c r="B482" s="16"/>
      <c r="C482" s="33">
        <f t="shared" si="278"/>
        <v>7082.7609999999995</v>
      </c>
      <c r="D482" s="33">
        <f t="shared" si="278"/>
        <v>6209.2415000000001</v>
      </c>
      <c r="E482" s="33">
        <f t="shared" si="278"/>
        <v>4877.5634999999993</v>
      </c>
      <c r="F482" s="33">
        <f t="shared" si="278"/>
        <v>4229.2939999999999</v>
      </c>
      <c r="G482" s="33">
        <f t="shared" si="278"/>
        <v>3142.6879999999996</v>
      </c>
    </row>
    <row r="483" spans="1:7" ht="14" hidden="1" x14ac:dyDescent="0.15">
      <c r="A483" s="15">
        <v>46</v>
      </c>
      <c r="B483" s="16"/>
      <c r="C483" s="33">
        <f t="shared" si="278"/>
        <v>7082.7609999999995</v>
      </c>
      <c r="D483" s="33">
        <f t="shared" si="278"/>
        <v>6209.2415000000001</v>
      </c>
      <c r="E483" s="33">
        <f t="shared" si="278"/>
        <v>4877.5634999999993</v>
      </c>
      <c r="F483" s="33">
        <f t="shared" si="278"/>
        <v>4229.2939999999999</v>
      </c>
      <c r="G483" s="33">
        <f t="shared" si="278"/>
        <v>3142.6879999999996</v>
      </c>
    </row>
    <row r="484" spans="1:7" ht="14" hidden="1" x14ac:dyDescent="0.15">
      <c r="A484" s="15">
        <v>47</v>
      </c>
      <c r="B484" s="16"/>
      <c r="C484" s="33">
        <f t="shared" si="278"/>
        <v>7082.7609999999995</v>
      </c>
      <c r="D484" s="33">
        <f t="shared" si="278"/>
        <v>6209.2415000000001</v>
      </c>
      <c r="E484" s="33">
        <f t="shared" si="278"/>
        <v>4877.5634999999993</v>
      </c>
      <c r="F484" s="33">
        <f t="shared" si="278"/>
        <v>4229.2939999999999</v>
      </c>
      <c r="G484" s="33">
        <f t="shared" si="278"/>
        <v>3142.6879999999996</v>
      </c>
    </row>
    <row r="485" spans="1:7" ht="14" hidden="1" x14ac:dyDescent="0.15">
      <c r="A485" s="15">
        <v>48</v>
      </c>
      <c r="B485" s="16"/>
      <c r="C485" s="33">
        <f t="shared" si="278"/>
        <v>7082.7609999999995</v>
      </c>
      <c r="D485" s="33">
        <f t="shared" si="278"/>
        <v>6209.2415000000001</v>
      </c>
      <c r="E485" s="33">
        <f t="shared" si="278"/>
        <v>4877.5634999999993</v>
      </c>
      <c r="F485" s="33">
        <f t="shared" si="278"/>
        <v>4229.2939999999999</v>
      </c>
      <c r="G485" s="33">
        <f t="shared" si="278"/>
        <v>3142.6879999999996</v>
      </c>
    </row>
    <row r="486" spans="1:7" ht="14" hidden="1" x14ac:dyDescent="0.15">
      <c r="A486" s="15">
        <v>49</v>
      </c>
      <c r="B486" s="16"/>
      <c r="C486" s="33">
        <f t="shared" si="278"/>
        <v>7082.7609999999995</v>
      </c>
      <c r="D486" s="33">
        <f t="shared" si="278"/>
        <v>6209.2415000000001</v>
      </c>
      <c r="E486" s="33">
        <f t="shared" si="278"/>
        <v>4877.5634999999993</v>
      </c>
      <c r="F486" s="33">
        <f t="shared" si="278"/>
        <v>4229.2939999999999</v>
      </c>
      <c r="G486" s="33">
        <f t="shared" si="278"/>
        <v>3142.6879999999996</v>
      </c>
    </row>
    <row r="487" spans="1:7" ht="14" hidden="1" x14ac:dyDescent="0.15">
      <c r="A487" s="15">
        <v>50</v>
      </c>
      <c r="B487" s="16"/>
      <c r="C487" s="33">
        <f t="shared" si="278"/>
        <v>7932.4040000000005</v>
      </c>
      <c r="D487" s="33">
        <f t="shared" si="278"/>
        <v>6953.9180000000006</v>
      </c>
      <c r="E487" s="33">
        <f t="shared" si="278"/>
        <v>5450.1490000000003</v>
      </c>
      <c r="F487" s="33">
        <f t="shared" si="278"/>
        <v>4726.6459999999997</v>
      </c>
      <c r="G487" s="33">
        <f t="shared" si="278"/>
        <v>3511.6475</v>
      </c>
    </row>
    <row r="488" spans="1:7" ht="14" hidden="1" x14ac:dyDescent="0.15">
      <c r="A488" s="15">
        <v>51</v>
      </c>
      <c r="B488" s="16"/>
      <c r="C488" s="33">
        <f t="shared" si="278"/>
        <v>7932.4040000000005</v>
      </c>
      <c r="D488" s="33">
        <f t="shared" si="278"/>
        <v>6953.9180000000006</v>
      </c>
      <c r="E488" s="33">
        <f t="shared" si="278"/>
        <v>5450.1490000000003</v>
      </c>
      <c r="F488" s="33">
        <f t="shared" si="278"/>
        <v>4726.6459999999997</v>
      </c>
      <c r="G488" s="33">
        <f t="shared" si="278"/>
        <v>3511.6475</v>
      </c>
    </row>
    <row r="489" spans="1:7" ht="14" hidden="1" x14ac:dyDescent="0.15">
      <c r="A489" s="15">
        <v>52</v>
      </c>
      <c r="B489" s="16"/>
      <c r="C489" s="33">
        <f t="shared" si="278"/>
        <v>7932.4040000000005</v>
      </c>
      <c r="D489" s="33">
        <f t="shared" si="278"/>
        <v>6953.9180000000006</v>
      </c>
      <c r="E489" s="33">
        <f t="shared" si="278"/>
        <v>5450.1490000000003</v>
      </c>
      <c r="F489" s="33">
        <f t="shared" si="278"/>
        <v>4726.6459999999997</v>
      </c>
      <c r="G489" s="33">
        <f t="shared" si="278"/>
        <v>3511.6475</v>
      </c>
    </row>
    <row r="490" spans="1:7" ht="14" hidden="1" x14ac:dyDescent="0.15">
      <c r="A490" s="15">
        <v>53</v>
      </c>
      <c r="B490" s="16"/>
      <c r="C490" s="33">
        <f t="shared" si="278"/>
        <v>7932.4040000000005</v>
      </c>
      <c r="D490" s="33">
        <f t="shared" si="278"/>
        <v>6953.9180000000006</v>
      </c>
      <c r="E490" s="33">
        <f t="shared" si="278"/>
        <v>5450.1490000000003</v>
      </c>
      <c r="F490" s="33">
        <f t="shared" si="278"/>
        <v>4726.6459999999997</v>
      </c>
      <c r="G490" s="33">
        <f t="shared" si="278"/>
        <v>3511.6475</v>
      </c>
    </row>
    <row r="491" spans="1:7" ht="14" hidden="1" x14ac:dyDescent="0.15">
      <c r="A491" s="15">
        <v>54</v>
      </c>
      <c r="B491" s="18"/>
      <c r="C491" s="33">
        <f t="shared" si="278"/>
        <v>7932.4040000000005</v>
      </c>
      <c r="D491" s="33">
        <f t="shared" si="278"/>
        <v>6953.9180000000006</v>
      </c>
      <c r="E491" s="33">
        <f t="shared" si="278"/>
        <v>5450.1490000000003</v>
      </c>
      <c r="F491" s="33">
        <f t="shared" si="278"/>
        <v>4726.6459999999997</v>
      </c>
      <c r="G491" s="33">
        <f t="shared" si="278"/>
        <v>3511.6475</v>
      </c>
    </row>
    <row r="492" spans="1:7" ht="14" hidden="1" x14ac:dyDescent="0.15">
      <c r="A492" s="15">
        <v>55</v>
      </c>
      <c r="B492" s="18"/>
      <c r="C492" s="33">
        <f t="shared" si="278"/>
        <v>8867.6419999999998</v>
      </c>
      <c r="D492" s="33">
        <f t="shared" si="278"/>
        <v>7773.3775000000005</v>
      </c>
      <c r="E492" s="33">
        <f t="shared" si="278"/>
        <v>6083.1014999999998</v>
      </c>
      <c r="F492" s="33">
        <f t="shared" si="278"/>
        <v>5275.8055000000004</v>
      </c>
      <c r="G492" s="33">
        <f t="shared" si="278"/>
        <v>3920.2510000000002</v>
      </c>
    </row>
    <row r="493" spans="1:7" ht="14" hidden="1" x14ac:dyDescent="0.15">
      <c r="A493" s="15">
        <v>56</v>
      </c>
      <c r="B493" s="18"/>
      <c r="C493" s="33">
        <f t="shared" si="278"/>
        <v>8867.6419999999998</v>
      </c>
      <c r="D493" s="33">
        <f t="shared" si="278"/>
        <v>7773.3775000000005</v>
      </c>
      <c r="E493" s="33">
        <f t="shared" si="278"/>
        <v>6083.1014999999998</v>
      </c>
      <c r="F493" s="33">
        <f t="shared" si="278"/>
        <v>5275.8055000000004</v>
      </c>
      <c r="G493" s="33">
        <f t="shared" si="278"/>
        <v>3920.2510000000002</v>
      </c>
    </row>
    <row r="494" spans="1:7" ht="14" hidden="1" x14ac:dyDescent="0.15">
      <c r="A494" s="15">
        <v>57</v>
      </c>
      <c r="B494" s="18"/>
      <c r="C494" s="33">
        <f t="shared" si="278"/>
        <v>8867.6419999999998</v>
      </c>
      <c r="D494" s="33">
        <f t="shared" si="278"/>
        <v>7773.3775000000005</v>
      </c>
      <c r="E494" s="33">
        <f t="shared" si="278"/>
        <v>6083.1014999999998</v>
      </c>
      <c r="F494" s="33">
        <f t="shared" si="278"/>
        <v>5275.8055000000004</v>
      </c>
      <c r="G494" s="33">
        <f t="shared" si="278"/>
        <v>3920.2510000000002</v>
      </c>
    </row>
    <row r="495" spans="1:7" ht="14" hidden="1" x14ac:dyDescent="0.15">
      <c r="A495" s="15">
        <v>58</v>
      </c>
      <c r="B495" s="18"/>
      <c r="C495" s="33">
        <f t="shared" si="278"/>
        <v>8867.6419999999998</v>
      </c>
      <c r="D495" s="33">
        <f t="shared" si="278"/>
        <v>7773.3775000000005</v>
      </c>
      <c r="E495" s="33">
        <f t="shared" si="278"/>
        <v>6083.1014999999998</v>
      </c>
      <c r="F495" s="33">
        <f t="shared" si="278"/>
        <v>5275.8055000000004</v>
      </c>
      <c r="G495" s="33">
        <f t="shared" si="278"/>
        <v>3920.2510000000002</v>
      </c>
    </row>
    <row r="496" spans="1:7" ht="14" hidden="1" x14ac:dyDescent="0.15">
      <c r="A496" s="15">
        <v>59</v>
      </c>
      <c r="B496" s="18"/>
      <c r="C496" s="33">
        <f t="shared" si="278"/>
        <v>8867.6419999999998</v>
      </c>
      <c r="D496" s="33">
        <f t="shared" si="278"/>
        <v>7773.3775000000005</v>
      </c>
      <c r="E496" s="33">
        <f t="shared" si="278"/>
        <v>6083.1014999999998</v>
      </c>
      <c r="F496" s="33">
        <f t="shared" si="278"/>
        <v>5275.8055000000004</v>
      </c>
      <c r="G496" s="33">
        <f t="shared" si="278"/>
        <v>3920.2510000000002</v>
      </c>
    </row>
    <row r="497" spans="1:7" ht="14" hidden="1" x14ac:dyDescent="0.15">
      <c r="A497" s="15">
        <v>60</v>
      </c>
      <c r="B497" s="18"/>
      <c r="C497" s="33">
        <f t="shared" si="278"/>
        <v>9491.134</v>
      </c>
      <c r="D497" s="33">
        <f t="shared" si="278"/>
        <v>8319.3834999999999</v>
      </c>
      <c r="E497" s="33">
        <f t="shared" si="278"/>
        <v>6507.4725000000008</v>
      </c>
      <c r="F497" s="33">
        <f t="shared" si="278"/>
        <v>5642.0619999999999</v>
      </c>
      <c r="G497" s="33">
        <f t="shared" si="278"/>
        <v>4192.8035</v>
      </c>
    </row>
    <row r="498" spans="1:7" ht="14" hidden="1" x14ac:dyDescent="0.15">
      <c r="A498" s="15">
        <v>61</v>
      </c>
      <c r="B498" s="18"/>
      <c r="C498" s="33">
        <f t="shared" si="278"/>
        <v>10577.74</v>
      </c>
      <c r="D498" s="33">
        <f t="shared" si="278"/>
        <v>9270.3889999999992</v>
      </c>
      <c r="E498" s="33">
        <f t="shared" si="278"/>
        <v>7246.2925000000005</v>
      </c>
      <c r="F498" s="33">
        <f t="shared" si="278"/>
        <v>6283.5739999999996</v>
      </c>
      <c r="G498" s="33">
        <f t="shared" si="278"/>
        <v>4668.982</v>
      </c>
    </row>
    <row r="499" spans="1:7" ht="14" hidden="1" x14ac:dyDescent="0.15">
      <c r="A499" s="15">
        <v>62</v>
      </c>
      <c r="B499" s="18"/>
      <c r="C499" s="33">
        <f t="shared" si="278"/>
        <v>11750.841999999999</v>
      </c>
      <c r="D499" s="33">
        <f t="shared" si="278"/>
        <v>10299.331</v>
      </c>
      <c r="E499" s="33">
        <f t="shared" si="278"/>
        <v>8048.1825000000008</v>
      </c>
      <c r="F499" s="33">
        <f t="shared" si="278"/>
        <v>6979.1459999999997</v>
      </c>
      <c r="G499" s="33">
        <f t="shared" si="278"/>
        <v>5185.2550000000001</v>
      </c>
    </row>
    <row r="500" spans="1:7" ht="14" hidden="1" x14ac:dyDescent="0.15">
      <c r="A500" s="15">
        <v>63</v>
      </c>
      <c r="B500" s="18"/>
      <c r="C500" s="33">
        <f t="shared" si="278"/>
        <v>13013.143</v>
      </c>
      <c r="D500" s="33">
        <f t="shared" si="278"/>
        <v>11406.209499999999</v>
      </c>
      <c r="E500" s="33">
        <f t="shared" si="278"/>
        <v>8913.1424999999999</v>
      </c>
      <c r="F500" s="33">
        <f t="shared" si="278"/>
        <v>7729.6790000000001</v>
      </c>
      <c r="G500" s="33">
        <f t="shared" si="278"/>
        <v>5743.4245000000001</v>
      </c>
    </row>
    <row r="501" spans="1:7" ht="14" hidden="1" x14ac:dyDescent="0.15">
      <c r="A501" s="15">
        <v>64</v>
      </c>
      <c r="B501" s="18"/>
      <c r="C501" s="33">
        <f t="shared" si="278"/>
        <v>14365.093500000001</v>
      </c>
      <c r="D501" s="33">
        <f t="shared" si="278"/>
        <v>12590.574000000001</v>
      </c>
      <c r="E501" s="33">
        <f t="shared" si="278"/>
        <v>9841.1725000000006</v>
      </c>
      <c r="F501" s="33">
        <f t="shared" si="278"/>
        <v>8533.8215</v>
      </c>
      <c r="G501" s="33">
        <f t="shared" si="278"/>
        <v>6340.7875000000004</v>
      </c>
    </row>
    <row r="502" spans="1:7" ht="14" hidden="1" x14ac:dyDescent="0.15">
      <c r="A502" s="15">
        <v>65</v>
      </c>
      <c r="B502" s="18"/>
      <c r="C502" s="33">
        <f t="shared" si="278"/>
        <v>15805.341999999999</v>
      </c>
      <c r="D502" s="33">
        <f t="shared" si="278"/>
        <v>13853.325500000001</v>
      </c>
      <c r="E502" s="33">
        <f t="shared" si="278"/>
        <v>10831.371499999999</v>
      </c>
      <c r="F502" s="33">
        <f t="shared" si="278"/>
        <v>9392.9250000000011</v>
      </c>
      <c r="G502" s="33">
        <f t="shared" si="278"/>
        <v>6978.6955000000007</v>
      </c>
    </row>
    <row r="503" spans="1:7" ht="14" hidden="1" x14ac:dyDescent="0.15">
      <c r="A503" s="15">
        <v>66</v>
      </c>
      <c r="B503" s="18"/>
      <c r="C503" s="33">
        <f t="shared" si="278"/>
        <v>17332.537</v>
      </c>
      <c r="D503" s="33">
        <f t="shared" si="278"/>
        <v>15193.112500000001</v>
      </c>
      <c r="E503" s="33">
        <f t="shared" si="278"/>
        <v>11884.19</v>
      </c>
      <c r="F503" s="33">
        <f t="shared" si="278"/>
        <v>10306.088500000002</v>
      </c>
      <c r="G503" s="33">
        <f t="shared" si="278"/>
        <v>7655.7970000000005</v>
      </c>
    </row>
    <row r="504" spans="1:7" ht="14" hidden="1" x14ac:dyDescent="0.15">
      <c r="A504" s="15">
        <v>67</v>
      </c>
      <c r="B504" s="18"/>
      <c r="C504" s="33">
        <f t="shared" si="278"/>
        <v>18950.282500000001</v>
      </c>
      <c r="D504" s="33">
        <f t="shared" si="278"/>
        <v>16610.3855</v>
      </c>
      <c r="E504" s="33">
        <f t="shared" si="278"/>
        <v>13000.078500000001</v>
      </c>
      <c r="F504" s="33">
        <f t="shared" ref="D504:G519" si="279">+F55*$K$4</f>
        <v>11271.960499999999</v>
      </c>
      <c r="G504" s="33">
        <f t="shared" si="279"/>
        <v>8374.7950000000001</v>
      </c>
    </row>
    <row r="505" spans="1:7" ht="14" hidden="1" x14ac:dyDescent="0.15">
      <c r="A505" s="15">
        <v>68</v>
      </c>
      <c r="B505" s="18"/>
      <c r="C505" s="33">
        <f t="shared" si="278"/>
        <v>20654.523999999998</v>
      </c>
      <c r="D505" s="33">
        <f t="shared" si="279"/>
        <v>18106.0455</v>
      </c>
      <c r="E505" s="33">
        <f t="shared" si="279"/>
        <v>14178.136</v>
      </c>
      <c r="F505" s="33">
        <f t="shared" si="279"/>
        <v>12295.046</v>
      </c>
      <c r="G505" s="33">
        <f t="shared" si="279"/>
        <v>9135.2389999999996</v>
      </c>
    </row>
    <row r="506" spans="1:7" ht="14" hidden="1" x14ac:dyDescent="0.15">
      <c r="A506" s="15">
        <v>69</v>
      </c>
      <c r="B506" s="18"/>
      <c r="C506" s="33">
        <f t="shared" si="278"/>
        <v>22450.6675</v>
      </c>
      <c r="D506" s="33">
        <f t="shared" si="279"/>
        <v>19678.290499999999</v>
      </c>
      <c r="E506" s="33">
        <f t="shared" si="279"/>
        <v>15419.714</v>
      </c>
      <c r="F506" s="33">
        <f t="shared" si="279"/>
        <v>13371.290499999999</v>
      </c>
      <c r="G506" s="33">
        <f t="shared" si="279"/>
        <v>9934.8765000000003</v>
      </c>
    </row>
    <row r="507" spans="1:7" ht="14" hidden="1" x14ac:dyDescent="0.15">
      <c r="A507" s="15">
        <v>70</v>
      </c>
      <c r="B507" s="18"/>
      <c r="C507" s="33">
        <f t="shared" si="278"/>
        <v>24333.307000000001</v>
      </c>
      <c r="D507" s="33">
        <f t="shared" si="279"/>
        <v>21328.472000000002</v>
      </c>
      <c r="E507" s="33">
        <f t="shared" si="279"/>
        <v>16723.0105</v>
      </c>
      <c r="F507" s="33">
        <f t="shared" si="279"/>
        <v>14501.595000000001</v>
      </c>
      <c r="G507" s="33">
        <f t="shared" si="279"/>
        <v>10773.7075</v>
      </c>
    </row>
    <row r="508" spans="1:7" ht="14" hidden="1" x14ac:dyDescent="0.15">
      <c r="A508" s="15">
        <v>71</v>
      </c>
      <c r="B508" s="18"/>
      <c r="C508" s="33">
        <f t="shared" si="278"/>
        <v>26304.695</v>
      </c>
      <c r="D508" s="33">
        <f t="shared" si="279"/>
        <v>23056.59</v>
      </c>
      <c r="E508" s="33">
        <f t="shared" si="279"/>
        <v>18090.728500000001</v>
      </c>
      <c r="F508" s="33">
        <f t="shared" si="279"/>
        <v>15686.410000000002</v>
      </c>
      <c r="G508" s="33">
        <f t="shared" si="279"/>
        <v>11654.8855</v>
      </c>
    </row>
    <row r="509" spans="1:7" ht="14" hidden="1" x14ac:dyDescent="0.15">
      <c r="A509" s="15">
        <v>72</v>
      </c>
      <c r="B509" s="18"/>
      <c r="C509" s="33">
        <f t="shared" si="278"/>
        <v>28364.8315</v>
      </c>
      <c r="D509" s="33">
        <f t="shared" si="279"/>
        <v>24861.7435</v>
      </c>
      <c r="E509" s="33">
        <f t="shared" si="279"/>
        <v>19518.8135</v>
      </c>
      <c r="F509" s="33">
        <f t="shared" si="279"/>
        <v>16925.735499999999</v>
      </c>
      <c r="G509" s="33">
        <f t="shared" si="279"/>
        <v>12574.356000000002</v>
      </c>
    </row>
    <row r="510" spans="1:7" ht="14" hidden="1" x14ac:dyDescent="0.15">
      <c r="A510" s="15">
        <v>73</v>
      </c>
      <c r="B510" s="18"/>
      <c r="C510" s="33">
        <f t="shared" si="278"/>
        <v>30512.815500000001</v>
      </c>
      <c r="D510" s="33">
        <f t="shared" si="279"/>
        <v>26745.284</v>
      </c>
      <c r="E510" s="33">
        <f t="shared" si="279"/>
        <v>21011.32</v>
      </c>
      <c r="F510" s="33">
        <f t="shared" si="279"/>
        <v>18219.571499999998</v>
      </c>
      <c r="G510" s="33">
        <f t="shared" si="279"/>
        <v>13537.074499999999</v>
      </c>
    </row>
    <row r="511" spans="1:7" ht="14" hidden="1" x14ac:dyDescent="0.15">
      <c r="A511" s="15">
        <v>74</v>
      </c>
      <c r="B511" s="18"/>
      <c r="C511" s="33">
        <f t="shared" si="278"/>
        <v>32750.449000000001</v>
      </c>
      <c r="D511" s="33">
        <f t="shared" si="279"/>
        <v>28705.86</v>
      </c>
      <c r="E511" s="33">
        <f t="shared" si="279"/>
        <v>22565.995500000001</v>
      </c>
      <c r="F511" s="33">
        <f t="shared" si="279"/>
        <v>19567.467500000002</v>
      </c>
      <c r="G511" s="33">
        <f t="shared" si="279"/>
        <v>14538.536000000002</v>
      </c>
    </row>
    <row r="512" spans="1:7" ht="14" hidden="1" x14ac:dyDescent="0.15">
      <c r="A512" s="15">
        <v>75</v>
      </c>
      <c r="B512" s="18"/>
      <c r="C512" s="33">
        <f t="shared" si="278"/>
        <v>35075.93</v>
      </c>
      <c r="D512" s="33">
        <f t="shared" si="279"/>
        <v>30746.174500000001</v>
      </c>
      <c r="E512" s="33">
        <f t="shared" si="279"/>
        <v>24182.84</v>
      </c>
      <c r="F512" s="33">
        <f t="shared" si="279"/>
        <v>20969.423500000001</v>
      </c>
      <c r="G512" s="33">
        <f t="shared" si="279"/>
        <v>15578.7405</v>
      </c>
    </row>
    <row r="513" spans="1:7" ht="14" hidden="1" x14ac:dyDescent="0.15">
      <c r="A513" s="15">
        <v>76</v>
      </c>
      <c r="B513" s="18"/>
      <c r="C513" s="33">
        <f t="shared" si="278"/>
        <v>35075.93</v>
      </c>
      <c r="D513" s="33">
        <f t="shared" si="279"/>
        <v>30746.174500000001</v>
      </c>
      <c r="E513" s="33">
        <f t="shared" si="279"/>
        <v>24182.84</v>
      </c>
      <c r="F513" s="33">
        <f t="shared" si="279"/>
        <v>20969.423500000001</v>
      </c>
      <c r="G513" s="33">
        <f t="shared" si="279"/>
        <v>15578.7405</v>
      </c>
    </row>
    <row r="514" spans="1:7" ht="14" hidden="1" x14ac:dyDescent="0.15">
      <c r="A514" s="15">
        <v>77</v>
      </c>
      <c r="B514" s="18"/>
      <c r="C514" s="33">
        <f t="shared" si="278"/>
        <v>35075.93</v>
      </c>
      <c r="D514" s="33">
        <f t="shared" si="279"/>
        <v>30746.174500000001</v>
      </c>
      <c r="E514" s="33">
        <f t="shared" si="279"/>
        <v>24182.84</v>
      </c>
      <c r="F514" s="33">
        <f t="shared" si="279"/>
        <v>20969.423500000001</v>
      </c>
      <c r="G514" s="33">
        <f t="shared" si="279"/>
        <v>15578.7405</v>
      </c>
    </row>
    <row r="515" spans="1:7" ht="14" hidden="1" x14ac:dyDescent="0.15">
      <c r="A515" s="15">
        <v>78</v>
      </c>
      <c r="B515" s="18"/>
      <c r="C515" s="33">
        <f t="shared" si="278"/>
        <v>35075.93</v>
      </c>
      <c r="D515" s="33">
        <f t="shared" si="279"/>
        <v>30746.174500000001</v>
      </c>
      <c r="E515" s="33">
        <f t="shared" si="279"/>
        <v>24182.84</v>
      </c>
      <c r="F515" s="33">
        <f t="shared" si="279"/>
        <v>20969.423500000001</v>
      </c>
      <c r="G515" s="33">
        <f t="shared" si="279"/>
        <v>15578.7405</v>
      </c>
    </row>
    <row r="516" spans="1:7" ht="14" hidden="1" x14ac:dyDescent="0.15">
      <c r="A516" s="15">
        <v>79</v>
      </c>
      <c r="B516" s="18"/>
      <c r="C516" s="33">
        <f t="shared" si="278"/>
        <v>35075.93</v>
      </c>
      <c r="D516" s="33">
        <f t="shared" si="279"/>
        <v>30746.174500000001</v>
      </c>
      <c r="E516" s="33">
        <f t="shared" si="279"/>
        <v>24182.84</v>
      </c>
      <c r="F516" s="33">
        <f t="shared" si="279"/>
        <v>20969.423500000001</v>
      </c>
      <c r="G516" s="33">
        <f t="shared" si="279"/>
        <v>15578.7405</v>
      </c>
    </row>
    <row r="517" spans="1:7" ht="14" hidden="1" x14ac:dyDescent="0.15">
      <c r="A517" s="15">
        <v>80</v>
      </c>
      <c r="B517" s="18"/>
      <c r="C517" s="33">
        <f t="shared" si="278"/>
        <v>35075.93</v>
      </c>
      <c r="D517" s="33">
        <f t="shared" si="279"/>
        <v>30746.174500000001</v>
      </c>
      <c r="E517" s="33">
        <f t="shared" si="279"/>
        <v>24182.84</v>
      </c>
      <c r="F517" s="33">
        <f t="shared" si="279"/>
        <v>20969.423500000001</v>
      </c>
      <c r="G517" s="33">
        <f t="shared" si="279"/>
        <v>15578.7405</v>
      </c>
    </row>
    <row r="518" spans="1:7" ht="14" hidden="1" x14ac:dyDescent="0.15">
      <c r="A518" s="15">
        <v>81</v>
      </c>
      <c r="B518" s="18"/>
      <c r="C518" s="33">
        <f t="shared" si="278"/>
        <v>35075.93</v>
      </c>
      <c r="D518" s="33">
        <f t="shared" si="279"/>
        <v>30746.174500000001</v>
      </c>
      <c r="E518" s="33">
        <f t="shared" si="279"/>
        <v>24182.84</v>
      </c>
      <c r="F518" s="33">
        <f t="shared" si="279"/>
        <v>20969.423500000001</v>
      </c>
      <c r="G518" s="33">
        <f t="shared" si="279"/>
        <v>15578.7405</v>
      </c>
    </row>
    <row r="519" spans="1:7" ht="14" hidden="1" x14ac:dyDescent="0.15">
      <c r="A519" s="15">
        <v>82</v>
      </c>
      <c r="B519" s="18"/>
      <c r="C519" s="33">
        <f t="shared" si="278"/>
        <v>35075.93</v>
      </c>
      <c r="D519" s="33">
        <f t="shared" si="279"/>
        <v>30746.174500000001</v>
      </c>
      <c r="E519" s="33">
        <f t="shared" si="279"/>
        <v>24182.84</v>
      </c>
      <c r="F519" s="33">
        <f t="shared" si="279"/>
        <v>20969.423500000001</v>
      </c>
      <c r="G519" s="33">
        <f t="shared" si="279"/>
        <v>15578.7405</v>
      </c>
    </row>
    <row r="520" spans="1:7" ht="14" hidden="1" x14ac:dyDescent="0.15">
      <c r="A520" s="15">
        <v>83</v>
      </c>
      <c r="B520" s="18"/>
      <c r="C520" s="33">
        <f t="shared" si="278"/>
        <v>35075.93</v>
      </c>
      <c r="D520" s="33">
        <f t="shared" ref="D520:G521" si="280">+D71*$K$4</f>
        <v>30746.174500000001</v>
      </c>
      <c r="E520" s="33">
        <f t="shared" si="280"/>
        <v>24182.84</v>
      </c>
      <c r="F520" s="33">
        <f t="shared" si="280"/>
        <v>20969.423500000001</v>
      </c>
      <c r="G520" s="33">
        <f t="shared" si="280"/>
        <v>15578.7405</v>
      </c>
    </row>
    <row r="521" spans="1:7" ht="14" hidden="1" x14ac:dyDescent="0.15">
      <c r="A521" s="15">
        <v>84</v>
      </c>
      <c r="B521" s="18" t="s">
        <v>3</v>
      </c>
      <c r="C521" s="33">
        <f t="shared" si="278"/>
        <v>35075.93</v>
      </c>
      <c r="D521" s="33">
        <f t="shared" si="280"/>
        <v>30746.174500000001</v>
      </c>
      <c r="E521" s="33">
        <f t="shared" si="280"/>
        <v>24182.84</v>
      </c>
      <c r="F521" s="33">
        <f t="shared" si="280"/>
        <v>20969.423500000001</v>
      </c>
      <c r="G521" s="33">
        <f t="shared" si="280"/>
        <v>15578.7405</v>
      </c>
    </row>
    <row r="522" spans="1:7" ht="14" hidden="1" x14ac:dyDescent="0.15">
      <c r="A522" s="15">
        <v>1</v>
      </c>
      <c r="B522" s="18" t="s">
        <v>4</v>
      </c>
      <c r="C522" s="33">
        <f t="shared" ref="C522:G524" si="281">+C73*$K$4</f>
        <v>1798.8464999999999</v>
      </c>
      <c r="D522" s="33">
        <f t="shared" si="281"/>
        <v>1578.1015</v>
      </c>
      <c r="E522" s="33">
        <f t="shared" si="281"/>
        <v>1282.5735</v>
      </c>
      <c r="F522" s="33">
        <f t="shared" si="281"/>
        <v>1112.7350000000001</v>
      </c>
      <c r="G522" s="33">
        <f t="shared" si="281"/>
        <v>827.11799999999994</v>
      </c>
    </row>
    <row r="523" spans="1:7" ht="14" hidden="1" x14ac:dyDescent="0.15">
      <c r="A523" s="15">
        <v>2</v>
      </c>
      <c r="B523" s="18" t="s">
        <v>1</v>
      </c>
      <c r="C523" s="33">
        <f t="shared" si="281"/>
        <v>3059.3454999999999</v>
      </c>
      <c r="D523" s="33">
        <f t="shared" si="281"/>
        <v>2681.3760000000002</v>
      </c>
      <c r="E523" s="33">
        <f t="shared" si="281"/>
        <v>2178.1675</v>
      </c>
      <c r="F523" s="33">
        <f t="shared" si="281"/>
        <v>1889.3970000000002</v>
      </c>
      <c r="G523" s="33">
        <f t="shared" si="281"/>
        <v>1404.2085</v>
      </c>
    </row>
    <row r="524" spans="1:7" ht="15" hidden="1" thickBot="1" x14ac:dyDescent="0.2">
      <c r="A524" s="15">
        <v>3</v>
      </c>
      <c r="B524" s="18" t="s">
        <v>5</v>
      </c>
      <c r="C524" s="33">
        <f t="shared" si="281"/>
        <v>4317.5919999999996</v>
      </c>
      <c r="D524" s="33">
        <f t="shared" si="281"/>
        <v>3786.002</v>
      </c>
      <c r="E524" s="33">
        <f t="shared" si="281"/>
        <v>3076.4645</v>
      </c>
      <c r="F524" s="33">
        <f t="shared" si="281"/>
        <v>2667.4105</v>
      </c>
      <c r="G524" s="33">
        <f t="shared" si="281"/>
        <v>1982.2</v>
      </c>
    </row>
    <row r="525" spans="1:7" ht="14" hidden="1" thickBot="1" x14ac:dyDescent="0.2">
      <c r="A525" s="22"/>
      <c r="B525" s="22"/>
      <c r="C525" s="22"/>
      <c r="D525" s="22"/>
      <c r="E525" s="22"/>
      <c r="F525" s="22"/>
      <c r="G525" s="22"/>
    </row>
    <row r="526" spans="1:7" ht="18" hidden="1" x14ac:dyDescent="0.2">
      <c r="A526" s="510" t="s">
        <v>17</v>
      </c>
      <c r="B526" s="511"/>
      <c r="C526" s="511"/>
      <c r="D526" s="511"/>
      <c r="E526" s="511"/>
      <c r="F526" s="511"/>
      <c r="G526" s="512"/>
    </row>
    <row r="527" spans="1:7" ht="18" hidden="1" x14ac:dyDescent="0.2">
      <c r="A527" s="507" t="s">
        <v>11</v>
      </c>
      <c r="B527" s="508"/>
      <c r="C527" s="508"/>
      <c r="D527" s="508"/>
      <c r="E527" s="508"/>
      <c r="F527" s="508"/>
      <c r="G527" s="509"/>
    </row>
    <row r="528" spans="1:7" hidden="1" x14ac:dyDescent="0.15">
      <c r="A528" s="513" t="s">
        <v>0</v>
      </c>
      <c r="B528" s="514"/>
      <c r="C528" s="514"/>
      <c r="D528" s="514"/>
      <c r="E528" s="514"/>
      <c r="F528" s="514"/>
      <c r="G528" s="515"/>
    </row>
    <row r="529" spans="1:7" hidden="1" x14ac:dyDescent="0.15">
      <c r="A529" s="15" t="s">
        <v>2</v>
      </c>
      <c r="B529" s="16" t="s">
        <v>2</v>
      </c>
      <c r="C529" s="35">
        <v>2000</v>
      </c>
      <c r="D529" s="35">
        <v>3500</v>
      </c>
      <c r="E529" s="39">
        <v>5000</v>
      </c>
      <c r="F529" s="17"/>
      <c r="G529" s="21"/>
    </row>
    <row r="530" spans="1:7" ht="14" hidden="1" x14ac:dyDescent="0.15">
      <c r="A530" s="15">
        <v>18</v>
      </c>
      <c r="B530" s="18"/>
      <c r="C530" s="33">
        <f>+C155*$K$4</f>
        <v>2775.08</v>
      </c>
      <c r="D530" s="33">
        <f t="shared" ref="D530:G530" si="282">+D155*$K$4</f>
        <v>2517.8445000000002</v>
      </c>
      <c r="E530" s="33">
        <f t="shared" si="282"/>
        <v>1832.634</v>
      </c>
      <c r="F530" s="33">
        <f t="shared" si="282"/>
        <v>1307.3509999999999</v>
      </c>
      <c r="G530" s="33">
        <f t="shared" si="282"/>
        <v>1025.338</v>
      </c>
    </row>
    <row r="531" spans="1:7" ht="14" hidden="1" x14ac:dyDescent="0.15">
      <c r="A531" s="15">
        <v>19</v>
      </c>
      <c r="B531" s="18"/>
      <c r="C531" s="33">
        <f t="shared" ref="C531:G531" si="283">+C156*$K$4</f>
        <v>2775.08</v>
      </c>
      <c r="D531" s="33">
        <f t="shared" si="283"/>
        <v>2517.8445000000002</v>
      </c>
      <c r="E531" s="33">
        <f t="shared" si="283"/>
        <v>1832.634</v>
      </c>
      <c r="F531" s="33">
        <f t="shared" si="283"/>
        <v>1307.3509999999999</v>
      </c>
      <c r="G531" s="33">
        <f t="shared" si="283"/>
        <v>1025.338</v>
      </c>
    </row>
    <row r="532" spans="1:7" ht="14" hidden="1" x14ac:dyDescent="0.15">
      <c r="A532" s="15">
        <v>20</v>
      </c>
      <c r="B532" s="18"/>
      <c r="C532" s="33">
        <f t="shared" ref="C532:G532" si="284">+C157*$K$4</f>
        <v>2775.08</v>
      </c>
      <c r="D532" s="33">
        <f t="shared" si="284"/>
        <v>2517.8445000000002</v>
      </c>
      <c r="E532" s="33">
        <f t="shared" si="284"/>
        <v>1832.634</v>
      </c>
      <c r="F532" s="33">
        <f t="shared" si="284"/>
        <v>1307.3509999999999</v>
      </c>
      <c r="G532" s="33">
        <f t="shared" si="284"/>
        <v>1025.338</v>
      </c>
    </row>
    <row r="533" spans="1:7" ht="14" hidden="1" x14ac:dyDescent="0.15">
      <c r="A533" s="15">
        <v>21</v>
      </c>
      <c r="B533" s="18"/>
      <c r="C533" s="33">
        <f t="shared" ref="C533:G533" si="285">+C158*$K$4</f>
        <v>2775.08</v>
      </c>
      <c r="D533" s="33">
        <f t="shared" si="285"/>
        <v>2517.8445000000002</v>
      </c>
      <c r="E533" s="33">
        <f t="shared" si="285"/>
        <v>1832.634</v>
      </c>
      <c r="F533" s="33">
        <f t="shared" si="285"/>
        <v>1307.3509999999999</v>
      </c>
      <c r="G533" s="33">
        <f t="shared" si="285"/>
        <v>1025.338</v>
      </c>
    </row>
    <row r="534" spans="1:7" ht="14" hidden="1" x14ac:dyDescent="0.15">
      <c r="A534" s="15">
        <v>22</v>
      </c>
      <c r="B534" s="18"/>
      <c r="C534" s="33">
        <f t="shared" ref="C534:G534" si="286">+C159*$K$4</f>
        <v>2775.08</v>
      </c>
      <c r="D534" s="33">
        <f t="shared" si="286"/>
        <v>2517.8445000000002</v>
      </c>
      <c r="E534" s="33">
        <f t="shared" si="286"/>
        <v>1832.634</v>
      </c>
      <c r="F534" s="33">
        <f t="shared" si="286"/>
        <v>1307.3509999999999</v>
      </c>
      <c r="G534" s="33">
        <f t="shared" si="286"/>
        <v>1025.338</v>
      </c>
    </row>
    <row r="535" spans="1:7" ht="14" hidden="1" x14ac:dyDescent="0.15">
      <c r="A535" s="15">
        <v>23</v>
      </c>
      <c r="B535" s="18"/>
      <c r="C535" s="33">
        <f t="shared" ref="C535:G535" si="287">+C160*$K$4</f>
        <v>2775.08</v>
      </c>
      <c r="D535" s="33">
        <f t="shared" si="287"/>
        <v>2517.8445000000002</v>
      </c>
      <c r="E535" s="33">
        <f t="shared" si="287"/>
        <v>1832.634</v>
      </c>
      <c r="F535" s="33">
        <f t="shared" si="287"/>
        <v>1307.3509999999999</v>
      </c>
      <c r="G535" s="33">
        <f t="shared" si="287"/>
        <v>1025.338</v>
      </c>
    </row>
    <row r="536" spans="1:7" ht="14" hidden="1" x14ac:dyDescent="0.15">
      <c r="A536" s="15">
        <v>24</v>
      </c>
      <c r="B536" s="18"/>
      <c r="C536" s="33">
        <f t="shared" ref="C536:G536" si="288">+C161*$K$4</f>
        <v>2775.08</v>
      </c>
      <c r="D536" s="33">
        <f t="shared" si="288"/>
        <v>2517.8445000000002</v>
      </c>
      <c r="E536" s="33">
        <f t="shared" si="288"/>
        <v>1832.634</v>
      </c>
      <c r="F536" s="33">
        <f t="shared" si="288"/>
        <v>1307.3509999999999</v>
      </c>
      <c r="G536" s="33">
        <f t="shared" si="288"/>
        <v>1025.338</v>
      </c>
    </row>
    <row r="537" spans="1:7" ht="14" hidden="1" x14ac:dyDescent="0.15">
      <c r="A537" s="15">
        <v>25</v>
      </c>
      <c r="B537" s="18"/>
      <c r="C537" s="33">
        <f t="shared" ref="C537:G537" si="289">+C162*$K$4</f>
        <v>2965.1910000000003</v>
      </c>
      <c r="D537" s="33">
        <f t="shared" si="289"/>
        <v>2690.386</v>
      </c>
      <c r="E537" s="33">
        <f t="shared" si="289"/>
        <v>1937.6005</v>
      </c>
      <c r="F537" s="33">
        <f t="shared" si="289"/>
        <v>1381.6834999999999</v>
      </c>
      <c r="G537" s="33">
        <f t="shared" si="289"/>
        <v>1083.903</v>
      </c>
    </row>
    <row r="538" spans="1:7" ht="14" hidden="1" x14ac:dyDescent="0.15">
      <c r="A538" s="15">
        <v>26</v>
      </c>
      <c r="B538" s="18"/>
      <c r="C538" s="33">
        <f t="shared" ref="C538:G538" si="290">+C163*$K$4</f>
        <v>2965.1910000000003</v>
      </c>
      <c r="D538" s="33">
        <f t="shared" si="290"/>
        <v>2690.386</v>
      </c>
      <c r="E538" s="33">
        <f t="shared" si="290"/>
        <v>1937.6005</v>
      </c>
      <c r="F538" s="33">
        <f t="shared" si="290"/>
        <v>1381.6834999999999</v>
      </c>
      <c r="G538" s="33">
        <f t="shared" si="290"/>
        <v>1083.903</v>
      </c>
    </row>
    <row r="539" spans="1:7" ht="14" hidden="1" x14ac:dyDescent="0.15">
      <c r="A539" s="15">
        <v>27</v>
      </c>
      <c r="B539" s="18"/>
      <c r="C539" s="33">
        <f t="shared" ref="C539:G539" si="291">+C164*$K$4</f>
        <v>2965.1910000000003</v>
      </c>
      <c r="D539" s="33">
        <f t="shared" si="291"/>
        <v>2690.386</v>
      </c>
      <c r="E539" s="33">
        <f t="shared" si="291"/>
        <v>1937.6005</v>
      </c>
      <c r="F539" s="33">
        <f t="shared" si="291"/>
        <v>1381.6834999999999</v>
      </c>
      <c r="G539" s="33">
        <f t="shared" si="291"/>
        <v>1083.903</v>
      </c>
    </row>
    <row r="540" spans="1:7" ht="14" hidden="1" x14ac:dyDescent="0.15">
      <c r="A540" s="15">
        <v>28</v>
      </c>
      <c r="B540" s="18"/>
      <c r="C540" s="33">
        <f t="shared" ref="C540:G540" si="292">+C165*$K$4</f>
        <v>2965.1910000000003</v>
      </c>
      <c r="D540" s="33">
        <f t="shared" si="292"/>
        <v>2690.386</v>
      </c>
      <c r="E540" s="33">
        <f t="shared" si="292"/>
        <v>1937.6005</v>
      </c>
      <c r="F540" s="33">
        <f t="shared" si="292"/>
        <v>1381.6834999999999</v>
      </c>
      <c r="G540" s="33">
        <f t="shared" si="292"/>
        <v>1083.903</v>
      </c>
    </row>
    <row r="541" spans="1:7" ht="14" hidden="1" x14ac:dyDescent="0.15">
      <c r="A541" s="15">
        <v>29</v>
      </c>
      <c r="B541" s="18"/>
      <c r="C541" s="33">
        <f t="shared" ref="C541:G541" si="293">+C166*$K$4</f>
        <v>2965.1910000000003</v>
      </c>
      <c r="D541" s="33">
        <f t="shared" si="293"/>
        <v>2690.386</v>
      </c>
      <c r="E541" s="33">
        <f t="shared" si="293"/>
        <v>1937.6005</v>
      </c>
      <c r="F541" s="33">
        <f t="shared" si="293"/>
        <v>1381.6834999999999</v>
      </c>
      <c r="G541" s="33">
        <f t="shared" si="293"/>
        <v>1083.903</v>
      </c>
    </row>
    <row r="542" spans="1:7" ht="14" hidden="1" x14ac:dyDescent="0.15">
      <c r="A542" s="15">
        <v>30</v>
      </c>
      <c r="B542" s="18"/>
      <c r="C542" s="33">
        <f t="shared" ref="C542:G542" si="294">+C167*$K$4</f>
        <v>3297.6600000000003</v>
      </c>
      <c r="D542" s="33">
        <f t="shared" si="294"/>
        <v>2992.221</v>
      </c>
      <c r="E542" s="33">
        <f t="shared" si="294"/>
        <v>2126.8105</v>
      </c>
      <c r="F542" s="33">
        <f t="shared" si="294"/>
        <v>1516.383</v>
      </c>
      <c r="G542" s="33">
        <f t="shared" si="294"/>
        <v>1189.3200000000002</v>
      </c>
    </row>
    <row r="543" spans="1:7" ht="14" hidden="1" x14ac:dyDescent="0.15">
      <c r="A543" s="15">
        <v>31</v>
      </c>
      <c r="B543" s="18"/>
      <c r="C543" s="33">
        <f t="shared" ref="C543:G543" si="295">+C168*$K$4</f>
        <v>3297.6600000000003</v>
      </c>
      <c r="D543" s="33">
        <f t="shared" si="295"/>
        <v>2992.221</v>
      </c>
      <c r="E543" s="33">
        <f t="shared" si="295"/>
        <v>2126.8105</v>
      </c>
      <c r="F543" s="33">
        <f t="shared" si="295"/>
        <v>1516.383</v>
      </c>
      <c r="G543" s="33">
        <f t="shared" si="295"/>
        <v>1189.3200000000002</v>
      </c>
    </row>
    <row r="544" spans="1:7" ht="14" hidden="1" x14ac:dyDescent="0.15">
      <c r="A544" s="15">
        <v>32</v>
      </c>
      <c r="B544" s="18"/>
      <c r="C544" s="33">
        <f t="shared" ref="C544:G544" si="296">+C169*$K$4</f>
        <v>3297.6600000000003</v>
      </c>
      <c r="D544" s="33">
        <f t="shared" si="296"/>
        <v>2992.221</v>
      </c>
      <c r="E544" s="33">
        <f t="shared" si="296"/>
        <v>2126.8105</v>
      </c>
      <c r="F544" s="33">
        <f t="shared" si="296"/>
        <v>1516.383</v>
      </c>
      <c r="G544" s="33">
        <f t="shared" si="296"/>
        <v>1189.3200000000002</v>
      </c>
    </row>
    <row r="545" spans="1:7" ht="14" hidden="1" x14ac:dyDescent="0.15">
      <c r="A545" s="15">
        <v>33</v>
      </c>
      <c r="B545" s="18"/>
      <c r="C545" s="33">
        <f t="shared" ref="C545:G545" si="297">+C170*$K$4</f>
        <v>3297.6600000000003</v>
      </c>
      <c r="D545" s="33">
        <f t="shared" si="297"/>
        <v>2992.221</v>
      </c>
      <c r="E545" s="33">
        <f t="shared" si="297"/>
        <v>2126.8105</v>
      </c>
      <c r="F545" s="33">
        <f t="shared" si="297"/>
        <v>1516.383</v>
      </c>
      <c r="G545" s="33">
        <f t="shared" si="297"/>
        <v>1189.3200000000002</v>
      </c>
    </row>
    <row r="546" spans="1:7" ht="14" hidden="1" x14ac:dyDescent="0.15">
      <c r="A546" s="15">
        <v>34</v>
      </c>
      <c r="B546" s="18"/>
      <c r="C546" s="33">
        <f t="shared" ref="C546:G546" si="298">+C171*$K$4</f>
        <v>3297.6600000000003</v>
      </c>
      <c r="D546" s="33">
        <f t="shared" si="298"/>
        <v>2992.221</v>
      </c>
      <c r="E546" s="33">
        <f t="shared" si="298"/>
        <v>2126.8105</v>
      </c>
      <c r="F546" s="33">
        <f t="shared" si="298"/>
        <v>1516.383</v>
      </c>
      <c r="G546" s="33">
        <f t="shared" si="298"/>
        <v>1189.3200000000002</v>
      </c>
    </row>
    <row r="547" spans="1:7" ht="14" hidden="1" x14ac:dyDescent="0.15">
      <c r="A547" s="15">
        <v>35</v>
      </c>
      <c r="B547" s="18"/>
      <c r="C547" s="33">
        <f t="shared" ref="C547:G547" si="299">+C172*$K$4</f>
        <v>3680.585</v>
      </c>
      <c r="D547" s="33">
        <f t="shared" si="299"/>
        <v>3340.9079999999999</v>
      </c>
      <c r="E547" s="33">
        <f t="shared" si="299"/>
        <v>2350.2584999999999</v>
      </c>
      <c r="F547" s="33">
        <f t="shared" si="299"/>
        <v>1676.3105</v>
      </c>
      <c r="G547" s="33">
        <f t="shared" si="299"/>
        <v>1315.0095000000001</v>
      </c>
    </row>
    <row r="548" spans="1:7" ht="14" hidden="1" x14ac:dyDescent="0.15">
      <c r="A548" s="15">
        <v>36</v>
      </c>
      <c r="B548" s="18"/>
      <c r="C548" s="33">
        <f t="shared" ref="C548:G548" si="300">+C173*$K$4</f>
        <v>3680.585</v>
      </c>
      <c r="D548" s="33">
        <f t="shared" si="300"/>
        <v>3340.9079999999999</v>
      </c>
      <c r="E548" s="33">
        <f t="shared" si="300"/>
        <v>2350.2584999999999</v>
      </c>
      <c r="F548" s="33">
        <f t="shared" si="300"/>
        <v>1676.3105</v>
      </c>
      <c r="G548" s="33">
        <f t="shared" si="300"/>
        <v>1315.0095000000001</v>
      </c>
    </row>
    <row r="549" spans="1:7" ht="14" hidden="1" x14ac:dyDescent="0.15">
      <c r="A549" s="15">
        <v>37</v>
      </c>
      <c r="B549" s="18"/>
      <c r="C549" s="33">
        <f t="shared" ref="C549:G549" si="301">+C174*$K$4</f>
        <v>3680.585</v>
      </c>
      <c r="D549" s="33">
        <f t="shared" si="301"/>
        <v>3340.9079999999999</v>
      </c>
      <c r="E549" s="33">
        <f t="shared" si="301"/>
        <v>2350.2584999999999</v>
      </c>
      <c r="F549" s="33">
        <f t="shared" si="301"/>
        <v>1676.3105</v>
      </c>
      <c r="G549" s="33">
        <f t="shared" si="301"/>
        <v>1315.0095000000001</v>
      </c>
    </row>
    <row r="550" spans="1:7" ht="14" hidden="1" x14ac:dyDescent="0.15">
      <c r="A550" s="15">
        <v>38</v>
      </c>
      <c r="B550" s="18"/>
      <c r="C550" s="33">
        <f t="shared" ref="C550:G550" si="302">+C175*$K$4</f>
        <v>3680.585</v>
      </c>
      <c r="D550" s="33">
        <f t="shared" si="302"/>
        <v>3340.9079999999999</v>
      </c>
      <c r="E550" s="33">
        <f t="shared" si="302"/>
        <v>2350.2584999999999</v>
      </c>
      <c r="F550" s="33">
        <f t="shared" si="302"/>
        <v>1676.3105</v>
      </c>
      <c r="G550" s="33">
        <f t="shared" si="302"/>
        <v>1315.0095000000001</v>
      </c>
    </row>
    <row r="551" spans="1:7" ht="14" hidden="1" x14ac:dyDescent="0.15">
      <c r="A551" s="15">
        <v>39</v>
      </c>
      <c r="B551" s="18"/>
      <c r="C551" s="33">
        <f t="shared" ref="C551:G551" si="303">+C176*$K$4</f>
        <v>3680.585</v>
      </c>
      <c r="D551" s="33">
        <f t="shared" si="303"/>
        <v>3340.9079999999999</v>
      </c>
      <c r="E551" s="33">
        <f t="shared" si="303"/>
        <v>2350.2584999999999</v>
      </c>
      <c r="F551" s="33">
        <f t="shared" si="303"/>
        <v>1676.3105</v>
      </c>
      <c r="G551" s="33">
        <f t="shared" si="303"/>
        <v>1315.0095000000001</v>
      </c>
    </row>
    <row r="552" spans="1:7" ht="14" hidden="1" x14ac:dyDescent="0.15">
      <c r="A552" s="15">
        <v>40</v>
      </c>
      <c r="B552" s="18"/>
      <c r="C552" s="33">
        <f t="shared" ref="C552:G552" si="304">+C177*$K$4</f>
        <v>4123.4265000000005</v>
      </c>
      <c r="D552" s="33">
        <f t="shared" si="304"/>
        <v>3741.4025000000001</v>
      </c>
      <c r="E552" s="33">
        <f t="shared" si="304"/>
        <v>2613.3505</v>
      </c>
      <c r="F552" s="33">
        <f t="shared" si="304"/>
        <v>1862.8175000000001</v>
      </c>
      <c r="G552" s="33">
        <f t="shared" si="304"/>
        <v>1461.422</v>
      </c>
    </row>
    <row r="553" spans="1:7" ht="14" hidden="1" x14ac:dyDescent="0.15">
      <c r="A553" s="15">
        <v>41</v>
      </c>
      <c r="B553" s="18"/>
      <c r="C553" s="33">
        <f t="shared" ref="C553:G553" si="305">+C178*$K$4</f>
        <v>4123.4265000000005</v>
      </c>
      <c r="D553" s="33">
        <f t="shared" si="305"/>
        <v>3741.4025000000001</v>
      </c>
      <c r="E553" s="33">
        <f t="shared" si="305"/>
        <v>2613.3505</v>
      </c>
      <c r="F553" s="33">
        <f t="shared" si="305"/>
        <v>1862.8175000000001</v>
      </c>
      <c r="G553" s="33">
        <f t="shared" si="305"/>
        <v>1461.422</v>
      </c>
    </row>
    <row r="554" spans="1:7" ht="14" hidden="1" x14ac:dyDescent="0.15">
      <c r="A554" s="15">
        <v>42</v>
      </c>
      <c r="B554" s="18"/>
      <c r="C554" s="33">
        <f t="shared" ref="C554:G554" si="306">+C179*$K$4</f>
        <v>4123.4265000000005</v>
      </c>
      <c r="D554" s="33">
        <f t="shared" si="306"/>
        <v>3741.4025000000001</v>
      </c>
      <c r="E554" s="33">
        <f t="shared" si="306"/>
        <v>2613.3505</v>
      </c>
      <c r="F554" s="33">
        <f t="shared" si="306"/>
        <v>1862.8175000000001</v>
      </c>
      <c r="G554" s="33">
        <f t="shared" si="306"/>
        <v>1461.422</v>
      </c>
    </row>
    <row r="555" spans="1:7" ht="14" hidden="1" x14ac:dyDescent="0.15">
      <c r="A555" s="15">
        <v>43</v>
      </c>
      <c r="B555" s="18"/>
      <c r="C555" s="33">
        <f t="shared" ref="C555:G555" si="307">+C180*$K$4</f>
        <v>4123.4265000000005</v>
      </c>
      <c r="D555" s="33">
        <f t="shared" si="307"/>
        <v>3741.4025000000001</v>
      </c>
      <c r="E555" s="33">
        <f t="shared" si="307"/>
        <v>2613.3505</v>
      </c>
      <c r="F555" s="33">
        <f t="shared" si="307"/>
        <v>1862.8175000000001</v>
      </c>
      <c r="G555" s="33">
        <f t="shared" si="307"/>
        <v>1461.422</v>
      </c>
    </row>
    <row r="556" spans="1:7" ht="14" hidden="1" x14ac:dyDescent="0.15">
      <c r="A556" s="15">
        <v>44</v>
      </c>
      <c r="B556" s="18"/>
      <c r="C556" s="33">
        <f t="shared" ref="C556:G556" si="308">+C181*$K$4</f>
        <v>4123.4265000000005</v>
      </c>
      <c r="D556" s="33">
        <f t="shared" si="308"/>
        <v>3741.4025000000001</v>
      </c>
      <c r="E556" s="33">
        <f t="shared" si="308"/>
        <v>2613.3505</v>
      </c>
      <c r="F556" s="33">
        <f t="shared" si="308"/>
        <v>1862.8175000000001</v>
      </c>
      <c r="G556" s="33">
        <f t="shared" si="308"/>
        <v>1461.422</v>
      </c>
    </row>
    <row r="557" spans="1:7" ht="14" hidden="1" x14ac:dyDescent="0.15">
      <c r="A557" s="15">
        <v>45</v>
      </c>
      <c r="B557" s="18"/>
      <c r="C557" s="33">
        <f t="shared" ref="C557:G557" si="309">+C182*$K$4</f>
        <v>4614.0209999999997</v>
      </c>
      <c r="D557" s="33">
        <f t="shared" si="309"/>
        <v>4187.848</v>
      </c>
      <c r="E557" s="33">
        <f t="shared" si="309"/>
        <v>2908.4279999999999</v>
      </c>
      <c r="F557" s="33">
        <f t="shared" si="309"/>
        <v>2073.201</v>
      </c>
      <c r="G557" s="33">
        <f t="shared" si="309"/>
        <v>1626.3050000000001</v>
      </c>
    </row>
    <row r="558" spans="1:7" ht="14" hidden="1" x14ac:dyDescent="0.15">
      <c r="A558" s="15">
        <v>46</v>
      </c>
      <c r="B558" s="18"/>
      <c r="C558" s="33">
        <f t="shared" ref="C558:G558" si="310">+C183*$K$4</f>
        <v>4614.0209999999997</v>
      </c>
      <c r="D558" s="33">
        <f t="shared" si="310"/>
        <v>4187.848</v>
      </c>
      <c r="E558" s="33">
        <f t="shared" si="310"/>
        <v>2908.4279999999999</v>
      </c>
      <c r="F558" s="33">
        <f t="shared" si="310"/>
        <v>2073.201</v>
      </c>
      <c r="G558" s="33">
        <f t="shared" si="310"/>
        <v>1626.3050000000001</v>
      </c>
    </row>
    <row r="559" spans="1:7" ht="14" hidden="1" x14ac:dyDescent="0.15">
      <c r="A559" s="15">
        <v>47</v>
      </c>
      <c r="B559" s="18"/>
      <c r="C559" s="33">
        <f t="shared" ref="C559:G559" si="311">+C184*$K$4</f>
        <v>4614.0209999999997</v>
      </c>
      <c r="D559" s="33">
        <f t="shared" si="311"/>
        <v>4187.848</v>
      </c>
      <c r="E559" s="33">
        <f t="shared" si="311"/>
        <v>2908.4279999999999</v>
      </c>
      <c r="F559" s="33">
        <f t="shared" si="311"/>
        <v>2073.201</v>
      </c>
      <c r="G559" s="33">
        <f t="shared" si="311"/>
        <v>1626.3050000000001</v>
      </c>
    </row>
    <row r="560" spans="1:7" ht="14" hidden="1" x14ac:dyDescent="0.15">
      <c r="A560" s="15">
        <v>48</v>
      </c>
      <c r="B560" s="18"/>
      <c r="C560" s="33">
        <f t="shared" ref="C560:G560" si="312">+C185*$K$4</f>
        <v>4614.0209999999997</v>
      </c>
      <c r="D560" s="33">
        <f t="shared" si="312"/>
        <v>4187.848</v>
      </c>
      <c r="E560" s="33">
        <f t="shared" si="312"/>
        <v>2908.4279999999999</v>
      </c>
      <c r="F560" s="33">
        <f t="shared" si="312"/>
        <v>2073.201</v>
      </c>
      <c r="G560" s="33">
        <f t="shared" si="312"/>
        <v>1626.3050000000001</v>
      </c>
    </row>
    <row r="561" spans="1:7" ht="14" hidden="1" x14ac:dyDescent="0.15">
      <c r="A561" s="15">
        <v>49</v>
      </c>
      <c r="B561" s="18"/>
      <c r="C561" s="33">
        <f t="shared" ref="C561:G561" si="313">+C186*$K$4</f>
        <v>4614.0209999999997</v>
      </c>
      <c r="D561" s="33">
        <f t="shared" si="313"/>
        <v>4187.848</v>
      </c>
      <c r="E561" s="33">
        <f t="shared" si="313"/>
        <v>2908.4279999999999</v>
      </c>
      <c r="F561" s="33">
        <f t="shared" si="313"/>
        <v>2073.201</v>
      </c>
      <c r="G561" s="33">
        <f t="shared" si="313"/>
        <v>1626.3050000000001</v>
      </c>
    </row>
    <row r="562" spans="1:7" ht="14" hidden="1" x14ac:dyDescent="0.15">
      <c r="A562" s="15">
        <v>50</v>
      </c>
      <c r="B562" s="18"/>
      <c r="C562" s="33">
        <f t="shared" ref="C562:G562" si="314">+C187*$K$4</f>
        <v>5167.2350000000006</v>
      </c>
      <c r="D562" s="33">
        <f t="shared" si="314"/>
        <v>4691.0564999999997</v>
      </c>
      <c r="E562" s="33">
        <f t="shared" si="314"/>
        <v>3244.5010000000002</v>
      </c>
      <c r="F562" s="33">
        <f t="shared" si="314"/>
        <v>2312.8669999999997</v>
      </c>
      <c r="G562" s="33">
        <f t="shared" si="314"/>
        <v>1814.614</v>
      </c>
    </row>
    <row r="563" spans="1:7" ht="14" hidden="1" x14ac:dyDescent="0.15">
      <c r="A563" s="15">
        <v>51</v>
      </c>
      <c r="B563" s="18"/>
      <c r="C563" s="33">
        <f t="shared" ref="C563:G563" si="315">+C188*$K$4</f>
        <v>5167.2350000000006</v>
      </c>
      <c r="D563" s="33">
        <f t="shared" si="315"/>
        <v>4691.0564999999997</v>
      </c>
      <c r="E563" s="33">
        <f t="shared" si="315"/>
        <v>3244.5010000000002</v>
      </c>
      <c r="F563" s="33">
        <f t="shared" si="315"/>
        <v>2312.8669999999997</v>
      </c>
      <c r="G563" s="33">
        <f t="shared" si="315"/>
        <v>1814.614</v>
      </c>
    </row>
    <row r="564" spans="1:7" ht="14" hidden="1" x14ac:dyDescent="0.15">
      <c r="A564" s="15">
        <v>52</v>
      </c>
      <c r="B564" s="18"/>
      <c r="C564" s="33">
        <f t="shared" ref="C564:G564" si="316">+C189*$K$4</f>
        <v>5167.2350000000006</v>
      </c>
      <c r="D564" s="33">
        <f t="shared" si="316"/>
        <v>4691.0564999999997</v>
      </c>
      <c r="E564" s="33">
        <f t="shared" si="316"/>
        <v>3244.5010000000002</v>
      </c>
      <c r="F564" s="33">
        <f t="shared" si="316"/>
        <v>2312.8669999999997</v>
      </c>
      <c r="G564" s="33">
        <f t="shared" si="316"/>
        <v>1814.614</v>
      </c>
    </row>
    <row r="565" spans="1:7" ht="14" hidden="1" x14ac:dyDescent="0.15">
      <c r="A565" s="15">
        <v>53</v>
      </c>
      <c r="B565" s="18"/>
      <c r="C565" s="33">
        <f t="shared" ref="C565:G565" si="317">+C190*$K$4</f>
        <v>5167.2350000000006</v>
      </c>
      <c r="D565" s="33">
        <f t="shared" si="317"/>
        <v>4691.0564999999997</v>
      </c>
      <c r="E565" s="33">
        <f t="shared" si="317"/>
        <v>3244.5010000000002</v>
      </c>
      <c r="F565" s="33">
        <f t="shared" si="317"/>
        <v>2312.8669999999997</v>
      </c>
      <c r="G565" s="33">
        <f t="shared" si="317"/>
        <v>1814.614</v>
      </c>
    </row>
    <row r="566" spans="1:7" ht="14" hidden="1" x14ac:dyDescent="0.15">
      <c r="A566" s="15">
        <v>54</v>
      </c>
      <c r="B566" s="18"/>
      <c r="C566" s="33">
        <f t="shared" ref="C566:G566" si="318">+C191*$K$4</f>
        <v>5167.2350000000006</v>
      </c>
      <c r="D566" s="33">
        <f t="shared" si="318"/>
        <v>4691.0564999999997</v>
      </c>
      <c r="E566" s="33">
        <f t="shared" si="318"/>
        <v>3244.5010000000002</v>
      </c>
      <c r="F566" s="33">
        <f t="shared" si="318"/>
        <v>2312.8669999999997</v>
      </c>
      <c r="G566" s="33">
        <f t="shared" si="318"/>
        <v>1814.614</v>
      </c>
    </row>
    <row r="567" spans="1:7" ht="14" hidden="1" x14ac:dyDescent="0.15">
      <c r="A567" s="15">
        <v>55</v>
      </c>
      <c r="B567" s="18"/>
      <c r="C567" s="33">
        <f t="shared" ref="C567:G567" si="319">+C192*$K$4</f>
        <v>5778.5634999999993</v>
      </c>
      <c r="D567" s="33">
        <f t="shared" si="319"/>
        <v>5242.4684999999999</v>
      </c>
      <c r="E567" s="33">
        <f t="shared" si="319"/>
        <v>3617.9654999999998</v>
      </c>
      <c r="F567" s="33">
        <f t="shared" si="319"/>
        <v>2578.2115000000003</v>
      </c>
      <c r="G567" s="33">
        <f t="shared" si="319"/>
        <v>2023.1955</v>
      </c>
    </row>
    <row r="568" spans="1:7" ht="14" hidden="1" x14ac:dyDescent="0.15">
      <c r="A568" s="15">
        <v>56</v>
      </c>
      <c r="B568" s="18"/>
      <c r="C568" s="33">
        <f t="shared" ref="C568:G568" si="320">+C193*$K$4</f>
        <v>5778.5634999999993</v>
      </c>
      <c r="D568" s="33">
        <f t="shared" si="320"/>
        <v>5242.4684999999999</v>
      </c>
      <c r="E568" s="33">
        <f t="shared" si="320"/>
        <v>3617.9654999999998</v>
      </c>
      <c r="F568" s="33">
        <f t="shared" si="320"/>
        <v>2578.2115000000003</v>
      </c>
      <c r="G568" s="33">
        <f t="shared" si="320"/>
        <v>2023.1955</v>
      </c>
    </row>
    <row r="569" spans="1:7" ht="14" hidden="1" x14ac:dyDescent="0.15">
      <c r="A569" s="15">
        <v>57</v>
      </c>
      <c r="B569" s="18"/>
      <c r="C569" s="33">
        <f t="shared" ref="C569:G569" si="321">+C194*$K$4</f>
        <v>5778.5634999999993</v>
      </c>
      <c r="D569" s="33">
        <f t="shared" si="321"/>
        <v>5242.4684999999999</v>
      </c>
      <c r="E569" s="33">
        <f t="shared" si="321"/>
        <v>3617.9654999999998</v>
      </c>
      <c r="F569" s="33">
        <f t="shared" si="321"/>
        <v>2578.2115000000003</v>
      </c>
      <c r="G569" s="33">
        <f t="shared" si="321"/>
        <v>2023.1955</v>
      </c>
    </row>
    <row r="570" spans="1:7" ht="14" hidden="1" x14ac:dyDescent="0.15">
      <c r="A570" s="15">
        <v>58</v>
      </c>
      <c r="B570" s="18"/>
      <c r="C570" s="33">
        <f t="shared" ref="C570:G570" si="322">+C195*$K$4</f>
        <v>5778.5634999999993</v>
      </c>
      <c r="D570" s="33">
        <f t="shared" si="322"/>
        <v>5242.4684999999999</v>
      </c>
      <c r="E570" s="33">
        <f t="shared" si="322"/>
        <v>3617.9654999999998</v>
      </c>
      <c r="F570" s="33">
        <f t="shared" si="322"/>
        <v>2578.2115000000003</v>
      </c>
      <c r="G570" s="33">
        <f t="shared" si="322"/>
        <v>2023.1955</v>
      </c>
    </row>
    <row r="571" spans="1:7" ht="14" hidden="1" x14ac:dyDescent="0.15">
      <c r="A571" s="15">
        <v>59</v>
      </c>
      <c r="B571" s="18"/>
      <c r="C571" s="33">
        <f t="shared" ref="C571:G571" si="323">+C196*$K$4</f>
        <v>5778.5634999999993</v>
      </c>
      <c r="D571" s="33">
        <f t="shared" si="323"/>
        <v>5242.4684999999999</v>
      </c>
      <c r="E571" s="33">
        <f t="shared" si="323"/>
        <v>3617.9654999999998</v>
      </c>
      <c r="F571" s="33">
        <f t="shared" si="323"/>
        <v>2578.2115000000003</v>
      </c>
      <c r="G571" s="33">
        <f t="shared" si="323"/>
        <v>2023.1955</v>
      </c>
    </row>
    <row r="572" spans="1:7" ht="14" hidden="1" x14ac:dyDescent="0.15">
      <c r="A572" s="15">
        <v>60</v>
      </c>
      <c r="B572" s="18"/>
      <c r="C572" s="33">
        <f t="shared" ref="C572:G572" si="324">+C197*$K$4</f>
        <v>6182.6620000000003</v>
      </c>
      <c r="D572" s="33">
        <f t="shared" si="324"/>
        <v>5611.4280000000008</v>
      </c>
      <c r="E572" s="33">
        <f t="shared" si="324"/>
        <v>3867.5425</v>
      </c>
      <c r="F572" s="33">
        <f t="shared" si="324"/>
        <v>2757.06</v>
      </c>
      <c r="G572" s="33">
        <f t="shared" si="324"/>
        <v>2162.8505</v>
      </c>
    </row>
    <row r="573" spans="1:7" ht="14" hidden="1" x14ac:dyDescent="0.15">
      <c r="A573" s="15">
        <v>61</v>
      </c>
      <c r="B573" s="18"/>
      <c r="C573" s="33">
        <f t="shared" ref="C573:G573" si="325">+C198*$K$4</f>
        <v>6889.4965000000002</v>
      </c>
      <c r="D573" s="33">
        <f t="shared" si="325"/>
        <v>6253.3905000000004</v>
      </c>
      <c r="E573" s="33">
        <f t="shared" si="325"/>
        <v>4304.5275000000001</v>
      </c>
      <c r="F573" s="33">
        <f t="shared" si="325"/>
        <v>3068.806</v>
      </c>
      <c r="G573" s="33">
        <f t="shared" si="325"/>
        <v>2407.0215000000003</v>
      </c>
    </row>
    <row r="574" spans="1:7" ht="14" hidden="1" x14ac:dyDescent="0.15">
      <c r="A574" s="15">
        <v>62</v>
      </c>
      <c r="B574" s="18"/>
      <c r="C574" s="33">
        <f t="shared" ref="C574:G574" si="326">+C199*$K$4</f>
        <v>7654.8959999999997</v>
      </c>
      <c r="D574" s="33">
        <f t="shared" si="326"/>
        <v>6947.6109999999999</v>
      </c>
      <c r="E574" s="33">
        <f t="shared" si="326"/>
        <v>4780.7059999999992</v>
      </c>
      <c r="F574" s="33">
        <f t="shared" si="326"/>
        <v>3406.681</v>
      </c>
      <c r="G574" s="33">
        <f t="shared" si="326"/>
        <v>2672.366</v>
      </c>
    </row>
    <row r="575" spans="1:7" ht="14" hidden="1" x14ac:dyDescent="0.15">
      <c r="A575" s="15">
        <v>63</v>
      </c>
      <c r="B575" s="18"/>
      <c r="C575" s="33">
        <f t="shared" ref="C575:G575" si="327">+C200*$K$4</f>
        <v>8477.0584999999992</v>
      </c>
      <c r="D575" s="33">
        <f t="shared" si="327"/>
        <v>7693.6390000000001</v>
      </c>
      <c r="E575" s="33">
        <f t="shared" si="327"/>
        <v>5294.7264999999998</v>
      </c>
      <c r="F575" s="33">
        <f t="shared" si="327"/>
        <v>3772.9375</v>
      </c>
      <c r="G575" s="33">
        <f t="shared" si="327"/>
        <v>2959.7850000000003</v>
      </c>
    </row>
    <row r="576" spans="1:7" ht="14" hidden="1" x14ac:dyDescent="0.15">
      <c r="A576" s="15">
        <v>64</v>
      </c>
      <c r="B576" s="18"/>
      <c r="C576" s="33">
        <f t="shared" ref="C576:G576" si="328">+C201*$K$4</f>
        <v>9357.7860000000001</v>
      </c>
      <c r="D576" s="33">
        <f t="shared" si="328"/>
        <v>8492.8259999999991</v>
      </c>
      <c r="E576" s="33">
        <f t="shared" si="328"/>
        <v>5846.1385</v>
      </c>
      <c r="F576" s="33">
        <f t="shared" si="328"/>
        <v>4165.7735000000002</v>
      </c>
      <c r="G576" s="33">
        <f t="shared" si="328"/>
        <v>3268.3775000000001</v>
      </c>
    </row>
    <row r="577" spans="1:7" ht="14" hidden="1" x14ac:dyDescent="0.15">
      <c r="A577" s="15">
        <v>65</v>
      </c>
      <c r="B577" s="18"/>
      <c r="C577" s="33">
        <f t="shared" ref="C577:G577" si="329">+C202*$K$4</f>
        <v>10294.826000000001</v>
      </c>
      <c r="D577" s="33">
        <f t="shared" si="329"/>
        <v>9342.9195</v>
      </c>
      <c r="E577" s="33">
        <f t="shared" si="329"/>
        <v>6436.7439999999997</v>
      </c>
      <c r="F577" s="33">
        <f t="shared" si="329"/>
        <v>4586.991</v>
      </c>
      <c r="G577" s="33">
        <f t="shared" si="329"/>
        <v>3599.4950000000003</v>
      </c>
    </row>
    <row r="578" spans="1:7" ht="14" hidden="1" x14ac:dyDescent="0.15">
      <c r="A578" s="15">
        <v>66</v>
      </c>
      <c r="B578" s="18"/>
      <c r="C578" s="33">
        <f t="shared" ref="C578:G578" si="330">+C203*$K$4</f>
        <v>11290.431</v>
      </c>
      <c r="D578" s="33">
        <f t="shared" si="330"/>
        <v>10247.523500000001</v>
      </c>
      <c r="E578" s="33">
        <f t="shared" si="330"/>
        <v>7063.84</v>
      </c>
      <c r="F578" s="33">
        <f t="shared" si="330"/>
        <v>5034.7880000000005</v>
      </c>
      <c r="G578" s="33">
        <f t="shared" si="330"/>
        <v>3950.4344999999998</v>
      </c>
    </row>
    <row r="579" spans="1:7" ht="14" hidden="1" x14ac:dyDescent="0.15">
      <c r="A579" s="15">
        <v>67</v>
      </c>
      <c r="B579" s="18"/>
      <c r="C579" s="33">
        <f t="shared" ref="C579:G579" si="331">+C204*$K$4</f>
        <v>12344.1505</v>
      </c>
      <c r="D579" s="33">
        <f t="shared" si="331"/>
        <v>11202.583500000001</v>
      </c>
      <c r="E579" s="33">
        <f t="shared" si="331"/>
        <v>7730.5800000000008</v>
      </c>
      <c r="F579" s="33">
        <f t="shared" si="331"/>
        <v>5509.1644999999999</v>
      </c>
      <c r="G579" s="33">
        <f t="shared" si="331"/>
        <v>4322.0969999999998</v>
      </c>
    </row>
    <row r="580" spans="1:7" ht="14" hidden="1" x14ac:dyDescent="0.15">
      <c r="A580" s="15">
        <v>68</v>
      </c>
      <c r="B580" s="18"/>
      <c r="C580" s="33">
        <f t="shared" ref="C580:G580" si="332">+C205*$K$4</f>
        <v>13455.534</v>
      </c>
      <c r="D580" s="33">
        <f t="shared" si="332"/>
        <v>12211.703500000001</v>
      </c>
      <c r="E580" s="33">
        <f t="shared" si="332"/>
        <v>8435.6125000000011</v>
      </c>
      <c r="F580" s="33">
        <f t="shared" si="332"/>
        <v>6011.9225000000006</v>
      </c>
      <c r="G580" s="33">
        <f t="shared" si="332"/>
        <v>4716.2844999999998</v>
      </c>
    </row>
    <row r="581" spans="1:7" ht="14" hidden="1" x14ac:dyDescent="0.15">
      <c r="A581" s="15">
        <v>69</v>
      </c>
      <c r="B581" s="18"/>
      <c r="C581" s="33">
        <f t="shared" ref="C581:G581" si="333">+C206*$K$4</f>
        <v>14625.031999999999</v>
      </c>
      <c r="D581" s="33">
        <f t="shared" si="333"/>
        <v>13271.730000000001</v>
      </c>
      <c r="E581" s="33">
        <f t="shared" si="333"/>
        <v>9177.1355000000003</v>
      </c>
      <c r="F581" s="33">
        <f t="shared" si="333"/>
        <v>6539.9084999999995</v>
      </c>
      <c r="G581" s="33">
        <f t="shared" si="333"/>
        <v>5130.7444999999998</v>
      </c>
    </row>
    <row r="582" spans="1:7" ht="14" hidden="1" x14ac:dyDescent="0.15">
      <c r="A582" s="15">
        <v>70</v>
      </c>
      <c r="B582" s="18"/>
      <c r="C582" s="33">
        <f t="shared" ref="C582:G582" si="334">+C207*$K$4</f>
        <v>15850.842500000001</v>
      </c>
      <c r="D582" s="33">
        <f t="shared" si="334"/>
        <v>14385.366000000002</v>
      </c>
      <c r="E582" s="33">
        <f t="shared" si="334"/>
        <v>9958.3024999999998</v>
      </c>
      <c r="F582" s="33">
        <f t="shared" si="334"/>
        <v>7096.2759999999998</v>
      </c>
      <c r="G582" s="33">
        <f t="shared" si="334"/>
        <v>5566.8284999999996</v>
      </c>
    </row>
    <row r="583" spans="1:7" ht="14" hidden="1" x14ac:dyDescent="0.15">
      <c r="A583" s="15">
        <v>71</v>
      </c>
      <c r="B583" s="18"/>
      <c r="C583" s="33">
        <f t="shared" ref="C583:G583" si="335">+C208*$K$4</f>
        <v>17135.218000000001</v>
      </c>
      <c r="D583" s="33">
        <f t="shared" si="335"/>
        <v>15550.359</v>
      </c>
      <c r="E583" s="33">
        <f t="shared" si="335"/>
        <v>10776.861000000001</v>
      </c>
      <c r="F583" s="33">
        <f t="shared" si="335"/>
        <v>7680.1239999999998</v>
      </c>
      <c r="G583" s="33">
        <f t="shared" si="335"/>
        <v>6025.4375</v>
      </c>
    </row>
    <row r="584" spans="1:7" ht="14" hidden="1" x14ac:dyDescent="0.15">
      <c r="A584" s="15">
        <v>72</v>
      </c>
      <c r="B584" s="18"/>
      <c r="C584" s="33">
        <f t="shared" ref="C584:G584" si="336">+C209*$K$4</f>
        <v>18477.707999999999</v>
      </c>
      <c r="D584" s="33">
        <f t="shared" si="336"/>
        <v>16768.961500000001</v>
      </c>
      <c r="E584" s="33">
        <f t="shared" si="336"/>
        <v>11634.612999999999</v>
      </c>
      <c r="F584" s="33">
        <f t="shared" si="336"/>
        <v>8291.4525000000012</v>
      </c>
      <c r="G584" s="33">
        <f t="shared" si="336"/>
        <v>6505.22</v>
      </c>
    </row>
    <row r="585" spans="1:7" ht="14" hidden="1" x14ac:dyDescent="0.15">
      <c r="A585" s="15">
        <v>73</v>
      </c>
      <c r="B585" s="18"/>
      <c r="C585" s="33">
        <f t="shared" ref="C585:G585" si="337">+C210*$K$4</f>
        <v>19876.960999999999</v>
      </c>
      <c r="D585" s="33">
        <f t="shared" si="337"/>
        <v>18039.371499999997</v>
      </c>
      <c r="E585" s="33">
        <f t="shared" si="337"/>
        <v>12529.7565</v>
      </c>
      <c r="F585" s="33">
        <f t="shared" si="337"/>
        <v>8929.3604999999989</v>
      </c>
      <c r="G585" s="33">
        <f t="shared" si="337"/>
        <v>7005.2750000000005</v>
      </c>
    </row>
    <row r="586" spans="1:7" ht="14" hidden="1" x14ac:dyDescent="0.15">
      <c r="A586" s="15">
        <v>74</v>
      </c>
      <c r="B586" s="18"/>
      <c r="C586" s="33">
        <f t="shared" ref="C586:G586" si="338">+C211*$K$4</f>
        <v>21335.229500000001</v>
      </c>
      <c r="D586" s="33">
        <f t="shared" si="338"/>
        <v>19362.039500000003</v>
      </c>
      <c r="E586" s="33">
        <f t="shared" si="338"/>
        <v>13462.742</v>
      </c>
      <c r="F586" s="33">
        <f t="shared" si="338"/>
        <v>9594.2985000000008</v>
      </c>
      <c r="G586" s="33">
        <f t="shared" si="338"/>
        <v>7526.9539999999997</v>
      </c>
    </row>
    <row r="587" spans="1:7" ht="14" hidden="1" x14ac:dyDescent="0.15">
      <c r="A587" s="15">
        <v>75</v>
      </c>
      <c r="B587" s="18"/>
      <c r="C587" s="33">
        <f t="shared" ref="C587:G587" si="339">+C212*$K$4</f>
        <v>22849.360000000001</v>
      </c>
      <c r="D587" s="33">
        <f t="shared" si="339"/>
        <v>20735.613999999998</v>
      </c>
      <c r="E587" s="33">
        <f t="shared" si="339"/>
        <v>14434.470499999999</v>
      </c>
      <c r="F587" s="33">
        <f t="shared" si="339"/>
        <v>10286.716999999999</v>
      </c>
      <c r="G587" s="33">
        <f t="shared" si="339"/>
        <v>8069.8064999999997</v>
      </c>
    </row>
    <row r="588" spans="1:7" ht="14" hidden="1" x14ac:dyDescent="0.15">
      <c r="A588" s="15">
        <v>76</v>
      </c>
      <c r="B588" s="18"/>
      <c r="C588" s="33">
        <f t="shared" ref="C588:G588" si="340">+C213*$K$4</f>
        <v>22849.360000000001</v>
      </c>
      <c r="D588" s="33">
        <f t="shared" si="340"/>
        <v>20735.613999999998</v>
      </c>
      <c r="E588" s="33">
        <f t="shared" si="340"/>
        <v>14434.470499999999</v>
      </c>
      <c r="F588" s="33">
        <f t="shared" si="340"/>
        <v>10286.716999999999</v>
      </c>
      <c r="G588" s="33">
        <f t="shared" si="340"/>
        <v>8069.8064999999997</v>
      </c>
    </row>
    <row r="589" spans="1:7" ht="14" hidden="1" x14ac:dyDescent="0.15">
      <c r="A589" s="15">
        <v>77</v>
      </c>
      <c r="B589" s="18"/>
      <c r="C589" s="33">
        <f t="shared" ref="C589:G589" si="341">+C214*$K$4</f>
        <v>22849.360000000001</v>
      </c>
      <c r="D589" s="33">
        <f t="shared" si="341"/>
        <v>20735.613999999998</v>
      </c>
      <c r="E589" s="33">
        <f t="shared" si="341"/>
        <v>14434.470499999999</v>
      </c>
      <c r="F589" s="33">
        <f t="shared" si="341"/>
        <v>10286.716999999999</v>
      </c>
      <c r="G589" s="33">
        <f t="shared" si="341"/>
        <v>8069.8064999999997</v>
      </c>
    </row>
    <row r="590" spans="1:7" ht="14" hidden="1" x14ac:dyDescent="0.15">
      <c r="A590" s="15">
        <v>78</v>
      </c>
      <c r="B590" s="18"/>
      <c r="C590" s="33">
        <f t="shared" ref="C590:G590" si="342">+C215*$K$4</f>
        <v>22849.360000000001</v>
      </c>
      <c r="D590" s="33">
        <f t="shared" si="342"/>
        <v>20735.613999999998</v>
      </c>
      <c r="E590" s="33">
        <f t="shared" si="342"/>
        <v>14434.470499999999</v>
      </c>
      <c r="F590" s="33">
        <f t="shared" si="342"/>
        <v>10286.716999999999</v>
      </c>
      <c r="G590" s="33">
        <f t="shared" si="342"/>
        <v>8069.8064999999997</v>
      </c>
    </row>
    <row r="591" spans="1:7" ht="14" hidden="1" x14ac:dyDescent="0.15">
      <c r="A591" s="15">
        <v>79</v>
      </c>
      <c r="B591" s="18"/>
      <c r="C591" s="33">
        <f t="shared" ref="C591:G591" si="343">+C216*$K$4</f>
        <v>22849.360000000001</v>
      </c>
      <c r="D591" s="33">
        <f t="shared" si="343"/>
        <v>20735.613999999998</v>
      </c>
      <c r="E591" s="33">
        <f t="shared" si="343"/>
        <v>14434.470499999999</v>
      </c>
      <c r="F591" s="33">
        <f t="shared" si="343"/>
        <v>10286.716999999999</v>
      </c>
      <c r="G591" s="33">
        <f t="shared" si="343"/>
        <v>8069.8064999999997</v>
      </c>
    </row>
    <row r="592" spans="1:7" ht="14" hidden="1" x14ac:dyDescent="0.15">
      <c r="A592" s="15">
        <v>80</v>
      </c>
      <c r="B592" s="18"/>
      <c r="C592" s="33">
        <f t="shared" ref="C592:G592" si="344">+C217*$K$4</f>
        <v>22849.360000000001</v>
      </c>
      <c r="D592" s="33">
        <f t="shared" si="344"/>
        <v>20735.613999999998</v>
      </c>
      <c r="E592" s="33">
        <f t="shared" si="344"/>
        <v>14434.470499999999</v>
      </c>
      <c r="F592" s="33">
        <f t="shared" si="344"/>
        <v>10286.716999999999</v>
      </c>
      <c r="G592" s="33">
        <f t="shared" si="344"/>
        <v>8069.8064999999997</v>
      </c>
    </row>
    <row r="593" spans="1:7" ht="14" hidden="1" x14ac:dyDescent="0.15">
      <c r="A593" s="15">
        <v>81</v>
      </c>
      <c r="B593" s="18"/>
      <c r="C593" s="33">
        <f t="shared" ref="C593:G593" si="345">+C218*$K$4</f>
        <v>22849.360000000001</v>
      </c>
      <c r="D593" s="33">
        <f t="shared" si="345"/>
        <v>20735.613999999998</v>
      </c>
      <c r="E593" s="33">
        <f t="shared" si="345"/>
        <v>14434.470499999999</v>
      </c>
      <c r="F593" s="33">
        <f t="shared" si="345"/>
        <v>10286.716999999999</v>
      </c>
      <c r="G593" s="33">
        <f t="shared" si="345"/>
        <v>8069.8064999999997</v>
      </c>
    </row>
    <row r="594" spans="1:7" ht="14" hidden="1" x14ac:dyDescent="0.15">
      <c r="A594" s="15">
        <v>82</v>
      </c>
      <c r="B594" s="18"/>
      <c r="C594" s="33">
        <f t="shared" ref="C594:G594" si="346">+C219*$K$4</f>
        <v>22849.360000000001</v>
      </c>
      <c r="D594" s="33">
        <f t="shared" si="346"/>
        <v>20735.613999999998</v>
      </c>
      <c r="E594" s="33">
        <f t="shared" si="346"/>
        <v>14434.470499999999</v>
      </c>
      <c r="F594" s="33">
        <f t="shared" si="346"/>
        <v>10286.716999999999</v>
      </c>
      <c r="G594" s="33">
        <f t="shared" si="346"/>
        <v>8069.8064999999997</v>
      </c>
    </row>
    <row r="595" spans="1:7" ht="14" hidden="1" x14ac:dyDescent="0.15">
      <c r="A595" s="15">
        <v>83</v>
      </c>
      <c r="B595" s="18"/>
      <c r="C595" s="33">
        <f t="shared" ref="C595:G595" si="347">+C220*$K$4</f>
        <v>22849.360000000001</v>
      </c>
      <c r="D595" s="33">
        <f t="shared" si="347"/>
        <v>20735.613999999998</v>
      </c>
      <c r="E595" s="33">
        <f t="shared" si="347"/>
        <v>14434.470499999999</v>
      </c>
      <c r="F595" s="33">
        <f t="shared" si="347"/>
        <v>10286.716999999999</v>
      </c>
      <c r="G595" s="33">
        <f t="shared" si="347"/>
        <v>8069.8064999999997</v>
      </c>
    </row>
    <row r="596" spans="1:7" ht="14" hidden="1" x14ac:dyDescent="0.15">
      <c r="A596" s="15">
        <v>84</v>
      </c>
      <c r="B596" s="18" t="s">
        <v>3</v>
      </c>
      <c r="C596" s="33">
        <f t="shared" ref="C596:G596" si="348">+C221*$K$4</f>
        <v>22849.360000000001</v>
      </c>
      <c r="D596" s="33">
        <f t="shared" si="348"/>
        <v>20735.613999999998</v>
      </c>
      <c r="E596" s="33">
        <f t="shared" si="348"/>
        <v>14434.470499999999</v>
      </c>
      <c r="F596" s="33">
        <f t="shared" si="348"/>
        <v>10286.716999999999</v>
      </c>
      <c r="G596" s="33">
        <f t="shared" si="348"/>
        <v>8069.8064999999997</v>
      </c>
    </row>
    <row r="597" spans="1:7" ht="14" hidden="1" x14ac:dyDescent="0.15">
      <c r="A597" s="15">
        <v>1</v>
      </c>
      <c r="B597" s="18" t="s">
        <v>4</v>
      </c>
      <c r="C597" s="33">
        <f t="shared" ref="C597:G597" si="349">+C222*$K$4</f>
        <v>1172.6514999999999</v>
      </c>
      <c r="D597" s="33">
        <f t="shared" si="349"/>
        <v>1064.982</v>
      </c>
      <c r="E597" s="33">
        <f t="shared" si="349"/>
        <v>783.87</v>
      </c>
      <c r="F597" s="33">
        <f t="shared" si="349"/>
        <v>559.52100000000007</v>
      </c>
      <c r="G597" s="33">
        <f t="shared" si="349"/>
        <v>439.23750000000001</v>
      </c>
    </row>
    <row r="598" spans="1:7" ht="14" hidden="1" x14ac:dyDescent="0.15">
      <c r="A598" s="15">
        <v>2</v>
      </c>
      <c r="B598" s="18" t="s">
        <v>1</v>
      </c>
      <c r="C598" s="33">
        <f t="shared" ref="C598:G598" si="350">+C223*$K$4</f>
        <v>1993.0120000000002</v>
      </c>
      <c r="D598" s="33">
        <f t="shared" si="350"/>
        <v>1809.2080000000001</v>
      </c>
      <c r="E598" s="33">
        <f t="shared" si="350"/>
        <v>1333.0295000000001</v>
      </c>
      <c r="F598" s="33">
        <f t="shared" si="350"/>
        <v>951.00549999999998</v>
      </c>
      <c r="G598" s="33">
        <f t="shared" si="350"/>
        <v>745.57749999999999</v>
      </c>
    </row>
    <row r="599" spans="1:7" ht="15" hidden="1" thickBot="1" x14ac:dyDescent="0.2">
      <c r="A599" s="19">
        <v>3</v>
      </c>
      <c r="B599" s="20" t="s">
        <v>5</v>
      </c>
      <c r="C599" s="33">
        <f t="shared" ref="C599:G599" si="351">+C224*$K$4</f>
        <v>2812.922</v>
      </c>
      <c r="D599" s="33">
        <f t="shared" si="351"/>
        <v>2553.8845000000001</v>
      </c>
      <c r="E599" s="33">
        <f t="shared" si="351"/>
        <v>1880.3870000000002</v>
      </c>
      <c r="F599" s="33">
        <f t="shared" si="351"/>
        <v>1340.6880000000001</v>
      </c>
      <c r="G599" s="33">
        <f t="shared" si="351"/>
        <v>1051.9175</v>
      </c>
    </row>
    <row r="600" spans="1:7" ht="14" hidden="1" thickBot="1" x14ac:dyDescent="0.2">
      <c r="A600" s="14"/>
      <c r="B600" s="14"/>
      <c r="C600" s="14"/>
      <c r="D600" s="14"/>
      <c r="E600" s="14"/>
      <c r="F600" s="14"/>
      <c r="G600" s="14"/>
    </row>
    <row r="601" spans="1:7" ht="18" hidden="1" x14ac:dyDescent="0.2">
      <c r="A601" s="510" t="s">
        <v>19</v>
      </c>
      <c r="B601" s="511"/>
      <c r="C601" s="511"/>
      <c r="D601" s="511"/>
      <c r="E601" s="511"/>
      <c r="F601" s="511"/>
      <c r="G601" s="512"/>
    </row>
    <row r="602" spans="1:7" ht="18" hidden="1" x14ac:dyDescent="0.2">
      <c r="A602" s="507" t="s">
        <v>11</v>
      </c>
      <c r="B602" s="508"/>
      <c r="C602" s="508"/>
      <c r="D602" s="508"/>
      <c r="E602" s="508"/>
      <c r="F602" s="508"/>
      <c r="G602" s="509"/>
    </row>
    <row r="603" spans="1:7" hidden="1" x14ac:dyDescent="0.15">
      <c r="A603" s="513" t="s">
        <v>0</v>
      </c>
      <c r="B603" s="514"/>
      <c r="C603" s="514"/>
      <c r="D603" s="514"/>
      <c r="E603" s="514"/>
      <c r="F603" s="514"/>
      <c r="G603" s="515"/>
    </row>
    <row r="604" spans="1:7" hidden="1" x14ac:dyDescent="0.15">
      <c r="A604" s="15" t="s">
        <v>2</v>
      </c>
      <c r="B604" s="16" t="s">
        <v>2</v>
      </c>
      <c r="C604" s="35">
        <v>2000</v>
      </c>
      <c r="D604" s="35">
        <v>3500</v>
      </c>
      <c r="E604" s="39">
        <v>5000</v>
      </c>
      <c r="F604" s="17"/>
      <c r="G604" s="21"/>
    </row>
    <row r="605" spans="1:7" ht="14" hidden="1" x14ac:dyDescent="0.15">
      <c r="A605" s="15">
        <v>18</v>
      </c>
      <c r="B605" s="18"/>
      <c r="C605" s="33">
        <f>+C305*$K$4</f>
        <v>1736.2270000000001</v>
      </c>
      <c r="D605" s="33">
        <f t="shared" ref="D605:G605" si="352">+D305*$K$4</f>
        <v>1665.9489999999998</v>
      </c>
      <c r="E605" s="33">
        <f t="shared" si="352"/>
        <v>1216.3500000000001</v>
      </c>
      <c r="F605" s="33">
        <f t="shared" si="352"/>
        <v>865.8610000000001</v>
      </c>
      <c r="G605" s="33">
        <f t="shared" si="352"/>
        <v>680.255</v>
      </c>
    </row>
    <row r="606" spans="1:7" ht="14" hidden="1" x14ac:dyDescent="0.15">
      <c r="A606" s="15">
        <v>19</v>
      </c>
      <c r="B606" s="18"/>
      <c r="C606" s="33">
        <f t="shared" ref="C606:G606" si="353">+C306*$K$4</f>
        <v>1736.2270000000001</v>
      </c>
      <c r="D606" s="33">
        <f t="shared" si="353"/>
        <v>1665.9489999999998</v>
      </c>
      <c r="E606" s="33">
        <f t="shared" si="353"/>
        <v>1216.3500000000001</v>
      </c>
      <c r="F606" s="33">
        <f t="shared" si="353"/>
        <v>865.8610000000001</v>
      </c>
      <c r="G606" s="33">
        <f t="shared" si="353"/>
        <v>680.255</v>
      </c>
    </row>
    <row r="607" spans="1:7" ht="14" hidden="1" x14ac:dyDescent="0.15">
      <c r="A607" s="15">
        <v>20</v>
      </c>
      <c r="B607" s="18"/>
      <c r="C607" s="33">
        <f t="shared" ref="C607:G607" si="354">+C307*$K$4</f>
        <v>1736.2270000000001</v>
      </c>
      <c r="D607" s="33">
        <f t="shared" si="354"/>
        <v>1665.9489999999998</v>
      </c>
      <c r="E607" s="33">
        <f t="shared" si="354"/>
        <v>1216.3500000000001</v>
      </c>
      <c r="F607" s="33">
        <f t="shared" si="354"/>
        <v>865.8610000000001</v>
      </c>
      <c r="G607" s="33">
        <f t="shared" si="354"/>
        <v>680.255</v>
      </c>
    </row>
    <row r="608" spans="1:7" ht="14" hidden="1" x14ac:dyDescent="0.15">
      <c r="A608" s="15">
        <v>21</v>
      </c>
      <c r="B608" s="18"/>
      <c r="C608" s="33">
        <f t="shared" ref="C608:G608" si="355">+C308*$K$4</f>
        <v>1736.2270000000001</v>
      </c>
      <c r="D608" s="33">
        <f t="shared" si="355"/>
        <v>1665.9489999999998</v>
      </c>
      <c r="E608" s="33">
        <f t="shared" si="355"/>
        <v>1216.3500000000001</v>
      </c>
      <c r="F608" s="33">
        <f t="shared" si="355"/>
        <v>865.8610000000001</v>
      </c>
      <c r="G608" s="33">
        <f t="shared" si="355"/>
        <v>680.255</v>
      </c>
    </row>
    <row r="609" spans="1:7" ht="14" hidden="1" x14ac:dyDescent="0.15">
      <c r="A609" s="15">
        <v>22</v>
      </c>
      <c r="B609" s="18"/>
      <c r="C609" s="33">
        <f t="shared" ref="C609:G609" si="356">+C309*$K$4</f>
        <v>1736.2270000000001</v>
      </c>
      <c r="D609" s="33">
        <f t="shared" si="356"/>
        <v>1665.9489999999998</v>
      </c>
      <c r="E609" s="33">
        <f t="shared" si="356"/>
        <v>1216.3500000000001</v>
      </c>
      <c r="F609" s="33">
        <f t="shared" si="356"/>
        <v>865.8610000000001</v>
      </c>
      <c r="G609" s="33">
        <f t="shared" si="356"/>
        <v>680.255</v>
      </c>
    </row>
    <row r="610" spans="1:7" ht="14" hidden="1" x14ac:dyDescent="0.15">
      <c r="A610" s="15">
        <v>23</v>
      </c>
      <c r="B610" s="18"/>
      <c r="C610" s="33">
        <f t="shared" ref="C610:G610" si="357">+C310*$K$4</f>
        <v>1736.2270000000001</v>
      </c>
      <c r="D610" s="33">
        <f t="shared" si="357"/>
        <v>1665.9489999999998</v>
      </c>
      <c r="E610" s="33">
        <f t="shared" si="357"/>
        <v>1216.3500000000001</v>
      </c>
      <c r="F610" s="33">
        <f t="shared" si="357"/>
        <v>865.8610000000001</v>
      </c>
      <c r="G610" s="33">
        <f t="shared" si="357"/>
        <v>680.255</v>
      </c>
    </row>
    <row r="611" spans="1:7" ht="14" hidden="1" x14ac:dyDescent="0.15">
      <c r="A611" s="15">
        <v>24</v>
      </c>
      <c r="B611" s="18"/>
      <c r="C611" s="33">
        <f t="shared" ref="C611:G611" si="358">+C311*$K$4</f>
        <v>1736.2270000000001</v>
      </c>
      <c r="D611" s="33">
        <f t="shared" si="358"/>
        <v>1665.9489999999998</v>
      </c>
      <c r="E611" s="33">
        <f t="shared" si="358"/>
        <v>1216.3500000000001</v>
      </c>
      <c r="F611" s="33">
        <f t="shared" si="358"/>
        <v>865.8610000000001</v>
      </c>
      <c r="G611" s="33">
        <f t="shared" si="358"/>
        <v>680.255</v>
      </c>
    </row>
    <row r="612" spans="1:7" ht="14" hidden="1" x14ac:dyDescent="0.15">
      <c r="A612" s="15">
        <v>25</v>
      </c>
      <c r="B612" s="18"/>
      <c r="C612" s="33">
        <f t="shared" ref="C612:G612" si="359">+C312*$K$4</f>
        <v>1873.1789999999999</v>
      </c>
      <c r="D612" s="33">
        <f t="shared" si="359"/>
        <v>1797.0445000000002</v>
      </c>
      <c r="E612" s="33">
        <f t="shared" si="359"/>
        <v>1297.44</v>
      </c>
      <c r="F612" s="33">
        <f t="shared" si="359"/>
        <v>923.97550000000001</v>
      </c>
      <c r="G612" s="33">
        <f t="shared" si="359"/>
        <v>724.85449999999992</v>
      </c>
    </row>
    <row r="613" spans="1:7" ht="14" hidden="1" x14ac:dyDescent="0.15">
      <c r="A613" s="15">
        <v>26</v>
      </c>
      <c r="B613" s="18"/>
      <c r="C613" s="33">
        <f t="shared" ref="C613:G613" si="360">+C313*$K$4</f>
        <v>1873.1789999999999</v>
      </c>
      <c r="D613" s="33">
        <f t="shared" si="360"/>
        <v>1797.0445000000002</v>
      </c>
      <c r="E613" s="33">
        <f t="shared" si="360"/>
        <v>1297.44</v>
      </c>
      <c r="F613" s="33">
        <f t="shared" si="360"/>
        <v>923.97550000000001</v>
      </c>
      <c r="G613" s="33">
        <f t="shared" si="360"/>
        <v>724.85449999999992</v>
      </c>
    </row>
    <row r="614" spans="1:7" ht="14" hidden="1" x14ac:dyDescent="0.15">
      <c r="A614" s="15">
        <v>27</v>
      </c>
      <c r="B614" s="18"/>
      <c r="C614" s="33">
        <f t="shared" ref="C614:G614" si="361">+C314*$K$4</f>
        <v>1873.1789999999999</v>
      </c>
      <c r="D614" s="33">
        <f t="shared" si="361"/>
        <v>1797.0445000000002</v>
      </c>
      <c r="E614" s="33">
        <f t="shared" si="361"/>
        <v>1297.44</v>
      </c>
      <c r="F614" s="33">
        <f t="shared" si="361"/>
        <v>923.97550000000001</v>
      </c>
      <c r="G614" s="33">
        <f t="shared" si="361"/>
        <v>724.85449999999992</v>
      </c>
    </row>
    <row r="615" spans="1:7" ht="14" hidden="1" x14ac:dyDescent="0.15">
      <c r="A615" s="15">
        <v>28</v>
      </c>
      <c r="B615" s="18"/>
      <c r="C615" s="33">
        <f t="shared" ref="C615:G615" si="362">+C315*$K$4</f>
        <v>1873.1789999999999</v>
      </c>
      <c r="D615" s="33">
        <f t="shared" si="362"/>
        <v>1797.0445000000002</v>
      </c>
      <c r="E615" s="33">
        <f t="shared" si="362"/>
        <v>1297.44</v>
      </c>
      <c r="F615" s="33">
        <f t="shared" si="362"/>
        <v>923.97550000000001</v>
      </c>
      <c r="G615" s="33">
        <f t="shared" si="362"/>
        <v>724.85449999999992</v>
      </c>
    </row>
    <row r="616" spans="1:7" ht="14" hidden="1" x14ac:dyDescent="0.15">
      <c r="A616" s="15">
        <v>29</v>
      </c>
      <c r="B616" s="18"/>
      <c r="C616" s="33">
        <f t="shared" ref="C616:G616" si="363">+C316*$K$4</f>
        <v>1873.1789999999999</v>
      </c>
      <c r="D616" s="33">
        <f t="shared" si="363"/>
        <v>1797.0445000000002</v>
      </c>
      <c r="E616" s="33">
        <f t="shared" si="363"/>
        <v>1297.44</v>
      </c>
      <c r="F616" s="33">
        <f t="shared" si="363"/>
        <v>923.97550000000001</v>
      </c>
      <c r="G616" s="33">
        <f t="shared" si="363"/>
        <v>724.85449999999992</v>
      </c>
    </row>
    <row r="617" spans="1:7" ht="14" hidden="1" x14ac:dyDescent="0.15">
      <c r="A617" s="15">
        <v>30</v>
      </c>
      <c r="B617" s="18"/>
      <c r="C617" s="33">
        <f t="shared" ref="C617:G617" si="364">+C317*$K$4</f>
        <v>2113.2955000000002</v>
      </c>
      <c r="D617" s="33">
        <f t="shared" si="364"/>
        <v>2028.1510000000001</v>
      </c>
      <c r="E617" s="33">
        <f t="shared" si="364"/>
        <v>1442.9514999999999</v>
      </c>
      <c r="F617" s="33">
        <f t="shared" si="364"/>
        <v>1027.5905</v>
      </c>
      <c r="G617" s="33">
        <f t="shared" si="364"/>
        <v>806.3950000000001</v>
      </c>
    </row>
    <row r="618" spans="1:7" ht="14" hidden="1" x14ac:dyDescent="0.15">
      <c r="A618" s="15">
        <v>31</v>
      </c>
      <c r="B618" s="18"/>
      <c r="C618" s="33">
        <f t="shared" ref="C618:G618" si="365">+C318*$K$4</f>
        <v>2113.2955000000002</v>
      </c>
      <c r="D618" s="33">
        <f t="shared" si="365"/>
        <v>2028.1510000000001</v>
      </c>
      <c r="E618" s="33">
        <f t="shared" si="365"/>
        <v>1442.9514999999999</v>
      </c>
      <c r="F618" s="33">
        <f t="shared" si="365"/>
        <v>1027.5905</v>
      </c>
      <c r="G618" s="33">
        <f t="shared" si="365"/>
        <v>806.3950000000001</v>
      </c>
    </row>
    <row r="619" spans="1:7" ht="14" hidden="1" x14ac:dyDescent="0.15">
      <c r="A619" s="15">
        <v>32</v>
      </c>
      <c r="B619" s="18"/>
      <c r="C619" s="33">
        <f t="shared" ref="C619:G619" si="366">+C319*$K$4</f>
        <v>2113.2955000000002</v>
      </c>
      <c r="D619" s="33">
        <f t="shared" si="366"/>
        <v>2028.1510000000001</v>
      </c>
      <c r="E619" s="33">
        <f t="shared" si="366"/>
        <v>1442.9514999999999</v>
      </c>
      <c r="F619" s="33">
        <f t="shared" si="366"/>
        <v>1027.5905</v>
      </c>
      <c r="G619" s="33">
        <f t="shared" si="366"/>
        <v>806.3950000000001</v>
      </c>
    </row>
    <row r="620" spans="1:7" ht="14" hidden="1" x14ac:dyDescent="0.15">
      <c r="A620" s="15">
        <v>33</v>
      </c>
      <c r="B620" s="18"/>
      <c r="C620" s="33">
        <f t="shared" ref="C620:G620" si="367">+C320*$K$4</f>
        <v>2113.2955000000002</v>
      </c>
      <c r="D620" s="33">
        <f t="shared" si="367"/>
        <v>2028.1510000000001</v>
      </c>
      <c r="E620" s="33">
        <f t="shared" si="367"/>
        <v>1442.9514999999999</v>
      </c>
      <c r="F620" s="33">
        <f t="shared" si="367"/>
        <v>1027.5905</v>
      </c>
      <c r="G620" s="33">
        <f t="shared" si="367"/>
        <v>806.3950000000001</v>
      </c>
    </row>
    <row r="621" spans="1:7" ht="14" hidden="1" x14ac:dyDescent="0.15">
      <c r="A621" s="15">
        <v>34</v>
      </c>
      <c r="B621" s="18"/>
      <c r="C621" s="33">
        <f t="shared" ref="C621:G621" si="368">+C321*$K$4</f>
        <v>2113.2955000000002</v>
      </c>
      <c r="D621" s="33">
        <f t="shared" si="368"/>
        <v>2028.1510000000001</v>
      </c>
      <c r="E621" s="33">
        <f t="shared" si="368"/>
        <v>1442.9514999999999</v>
      </c>
      <c r="F621" s="33">
        <f t="shared" si="368"/>
        <v>1027.5905</v>
      </c>
      <c r="G621" s="33">
        <f t="shared" si="368"/>
        <v>806.3950000000001</v>
      </c>
    </row>
    <row r="622" spans="1:7" ht="14" hidden="1" x14ac:dyDescent="0.15">
      <c r="A622" s="15">
        <v>35</v>
      </c>
      <c r="B622" s="18"/>
      <c r="C622" s="33">
        <f t="shared" ref="C622:G622" si="369">+C322*$K$4</f>
        <v>2392.1550000000002</v>
      </c>
      <c r="D622" s="33">
        <f t="shared" si="369"/>
        <v>2294.8469999999998</v>
      </c>
      <c r="E622" s="33">
        <f t="shared" si="369"/>
        <v>1615.4929999999999</v>
      </c>
      <c r="F622" s="33">
        <f t="shared" si="369"/>
        <v>1150.577</v>
      </c>
      <c r="G622" s="33">
        <f t="shared" si="369"/>
        <v>902.80200000000002</v>
      </c>
    </row>
    <row r="623" spans="1:7" ht="14" hidden="1" x14ac:dyDescent="0.15">
      <c r="A623" s="15">
        <v>36</v>
      </c>
      <c r="B623" s="18"/>
      <c r="C623" s="33">
        <f t="shared" ref="C623:G623" si="370">+C323*$K$4</f>
        <v>2392.1550000000002</v>
      </c>
      <c r="D623" s="33">
        <f t="shared" si="370"/>
        <v>2294.8469999999998</v>
      </c>
      <c r="E623" s="33">
        <f t="shared" si="370"/>
        <v>1615.4929999999999</v>
      </c>
      <c r="F623" s="33">
        <f t="shared" si="370"/>
        <v>1150.577</v>
      </c>
      <c r="G623" s="33">
        <f t="shared" si="370"/>
        <v>902.80200000000002</v>
      </c>
    </row>
    <row r="624" spans="1:7" ht="14" hidden="1" x14ac:dyDescent="0.15">
      <c r="A624" s="15">
        <v>37</v>
      </c>
      <c r="B624" s="18"/>
      <c r="C624" s="33">
        <f t="shared" ref="C624:G624" si="371">+C324*$K$4</f>
        <v>2392.1550000000002</v>
      </c>
      <c r="D624" s="33">
        <f t="shared" si="371"/>
        <v>2294.8469999999998</v>
      </c>
      <c r="E624" s="33">
        <f t="shared" si="371"/>
        <v>1615.4929999999999</v>
      </c>
      <c r="F624" s="33">
        <f t="shared" si="371"/>
        <v>1150.577</v>
      </c>
      <c r="G624" s="33">
        <f t="shared" si="371"/>
        <v>902.80200000000002</v>
      </c>
    </row>
    <row r="625" spans="1:7" ht="14" hidden="1" x14ac:dyDescent="0.15">
      <c r="A625" s="15">
        <v>38</v>
      </c>
      <c r="B625" s="18"/>
      <c r="C625" s="33">
        <f t="shared" ref="C625:G625" si="372">+C325*$K$4</f>
        <v>2392.1550000000002</v>
      </c>
      <c r="D625" s="33">
        <f t="shared" si="372"/>
        <v>2294.8469999999998</v>
      </c>
      <c r="E625" s="33">
        <f t="shared" si="372"/>
        <v>1615.4929999999999</v>
      </c>
      <c r="F625" s="33">
        <f t="shared" si="372"/>
        <v>1150.577</v>
      </c>
      <c r="G625" s="33">
        <f t="shared" si="372"/>
        <v>902.80200000000002</v>
      </c>
    </row>
    <row r="626" spans="1:7" ht="14" hidden="1" x14ac:dyDescent="0.15">
      <c r="A626" s="15">
        <v>39</v>
      </c>
      <c r="B626" s="18"/>
      <c r="C626" s="33">
        <f t="shared" ref="C626:G626" si="373">+C326*$K$4</f>
        <v>2392.1550000000002</v>
      </c>
      <c r="D626" s="33">
        <f t="shared" si="373"/>
        <v>2294.8469999999998</v>
      </c>
      <c r="E626" s="33">
        <f t="shared" si="373"/>
        <v>1615.4929999999999</v>
      </c>
      <c r="F626" s="33">
        <f t="shared" si="373"/>
        <v>1150.577</v>
      </c>
      <c r="G626" s="33">
        <f t="shared" si="373"/>
        <v>902.80200000000002</v>
      </c>
    </row>
    <row r="627" spans="1:7" ht="14" hidden="1" x14ac:dyDescent="0.15">
      <c r="A627" s="15">
        <v>40</v>
      </c>
      <c r="B627" s="18"/>
      <c r="C627" s="33">
        <f t="shared" ref="C627:G627" si="374">+C327*$K$4</f>
        <v>2713.3615000000004</v>
      </c>
      <c r="D627" s="33">
        <f t="shared" si="374"/>
        <v>2602.989</v>
      </c>
      <c r="E627" s="33">
        <f t="shared" si="374"/>
        <v>1818.2180000000001</v>
      </c>
      <c r="F627" s="33">
        <f t="shared" si="374"/>
        <v>1294.7370000000001</v>
      </c>
      <c r="G627" s="33">
        <f t="shared" si="374"/>
        <v>1015.427</v>
      </c>
    </row>
    <row r="628" spans="1:7" ht="14" hidden="1" x14ac:dyDescent="0.15">
      <c r="A628" s="15">
        <v>41</v>
      </c>
      <c r="B628" s="18"/>
      <c r="C628" s="33">
        <f t="shared" ref="C628:G628" si="375">+C328*$K$4</f>
        <v>2713.3615000000004</v>
      </c>
      <c r="D628" s="33">
        <f t="shared" si="375"/>
        <v>2602.989</v>
      </c>
      <c r="E628" s="33">
        <f t="shared" si="375"/>
        <v>1818.2180000000001</v>
      </c>
      <c r="F628" s="33">
        <f t="shared" si="375"/>
        <v>1294.7370000000001</v>
      </c>
      <c r="G628" s="33">
        <f t="shared" si="375"/>
        <v>1015.427</v>
      </c>
    </row>
    <row r="629" spans="1:7" ht="14" hidden="1" x14ac:dyDescent="0.15">
      <c r="A629" s="15">
        <v>42</v>
      </c>
      <c r="B629" s="18"/>
      <c r="C629" s="33">
        <f t="shared" ref="C629:G629" si="376">+C329*$K$4</f>
        <v>2713.3615000000004</v>
      </c>
      <c r="D629" s="33">
        <f t="shared" si="376"/>
        <v>2602.989</v>
      </c>
      <c r="E629" s="33">
        <f t="shared" si="376"/>
        <v>1818.2180000000001</v>
      </c>
      <c r="F629" s="33">
        <f t="shared" si="376"/>
        <v>1294.7370000000001</v>
      </c>
      <c r="G629" s="33">
        <f t="shared" si="376"/>
        <v>1015.427</v>
      </c>
    </row>
    <row r="630" spans="1:7" ht="14" hidden="1" x14ac:dyDescent="0.15">
      <c r="A630" s="15">
        <v>43</v>
      </c>
      <c r="B630" s="18"/>
      <c r="C630" s="33">
        <f t="shared" ref="C630:G630" si="377">+C330*$K$4</f>
        <v>2713.3615000000004</v>
      </c>
      <c r="D630" s="33">
        <f t="shared" si="377"/>
        <v>2602.989</v>
      </c>
      <c r="E630" s="33">
        <f t="shared" si="377"/>
        <v>1818.2180000000001</v>
      </c>
      <c r="F630" s="33">
        <f t="shared" si="377"/>
        <v>1294.7370000000001</v>
      </c>
      <c r="G630" s="33">
        <f t="shared" si="377"/>
        <v>1015.427</v>
      </c>
    </row>
    <row r="631" spans="1:7" ht="14" hidden="1" x14ac:dyDescent="0.15">
      <c r="A631" s="15">
        <v>44</v>
      </c>
      <c r="B631" s="18"/>
      <c r="C631" s="33">
        <f t="shared" ref="C631:G631" si="378">+C331*$K$4</f>
        <v>2713.3615000000004</v>
      </c>
      <c r="D631" s="33">
        <f t="shared" si="378"/>
        <v>2602.989</v>
      </c>
      <c r="E631" s="33">
        <f t="shared" si="378"/>
        <v>1818.2180000000001</v>
      </c>
      <c r="F631" s="33">
        <f t="shared" si="378"/>
        <v>1294.7370000000001</v>
      </c>
      <c r="G631" s="33">
        <f t="shared" si="378"/>
        <v>1015.427</v>
      </c>
    </row>
    <row r="632" spans="1:7" ht="14" hidden="1" x14ac:dyDescent="0.15">
      <c r="A632" s="15">
        <v>45</v>
      </c>
      <c r="B632" s="18"/>
      <c r="C632" s="33">
        <f t="shared" ref="C632:G632" si="379">+C332*$K$4</f>
        <v>3070.6079999999997</v>
      </c>
      <c r="D632" s="33">
        <f t="shared" si="379"/>
        <v>2946.27</v>
      </c>
      <c r="E632" s="33">
        <f t="shared" si="379"/>
        <v>2047.0720000000001</v>
      </c>
      <c r="F632" s="33">
        <f t="shared" si="379"/>
        <v>1456.9170000000001</v>
      </c>
      <c r="G632" s="33">
        <f t="shared" si="379"/>
        <v>1143.8195000000001</v>
      </c>
    </row>
    <row r="633" spans="1:7" ht="14" hidden="1" x14ac:dyDescent="0.15">
      <c r="A633" s="15">
        <v>46</v>
      </c>
      <c r="B633" s="18"/>
      <c r="C633" s="33">
        <f t="shared" ref="C633:G633" si="380">+C333*$K$4</f>
        <v>3070.6079999999997</v>
      </c>
      <c r="D633" s="33">
        <f t="shared" si="380"/>
        <v>2946.27</v>
      </c>
      <c r="E633" s="33">
        <f t="shared" si="380"/>
        <v>2047.0720000000001</v>
      </c>
      <c r="F633" s="33">
        <f t="shared" si="380"/>
        <v>1456.9170000000001</v>
      </c>
      <c r="G633" s="33">
        <f t="shared" si="380"/>
        <v>1143.8195000000001</v>
      </c>
    </row>
    <row r="634" spans="1:7" ht="14" hidden="1" x14ac:dyDescent="0.15">
      <c r="A634" s="15">
        <v>47</v>
      </c>
      <c r="B634" s="18"/>
      <c r="C634" s="33">
        <f t="shared" ref="C634:G634" si="381">+C334*$K$4</f>
        <v>3070.6079999999997</v>
      </c>
      <c r="D634" s="33">
        <f t="shared" si="381"/>
        <v>2946.27</v>
      </c>
      <c r="E634" s="33">
        <f t="shared" si="381"/>
        <v>2047.0720000000001</v>
      </c>
      <c r="F634" s="33">
        <f t="shared" si="381"/>
        <v>1456.9170000000001</v>
      </c>
      <c r="G634" s="33">
        <f t="shared" si="381"/>
        <v>1143.8195000000001</v>
      </c>
    </row>
    <row r="635" spans="1:7" ht="14" hidden="1" x14ac:dyDescent="0.15">
      <c r="A635" s="15">
        <v>48</v>
      </c>
      <c r="B635" s="18"/>
      <c r="C635" s="33">
        <f t="shared" ref="C635:G635" si="382">+C335*$K$4</f>
        <v>3070.6079999999997</v>
      </c>
      <c r="D635" s="33">
        <f t="shared" si="382"/>
        <v>2946.27</v>
      </c>
      <c r="E635" s="33">
        <f t="shared" si="382"/>
        <v>2047.0720000000001</v>
      </c>
      <c r="F635" s="33">
        <f t="shared" si="382"/>
        <v>1456.9170000000001</v>
      </c>
      <c r="G635" s="33">
        <f t="shared" si="382"/>
        <v>1143.8195000000001</v>
      </c>
    </row>
    <row r="636" spans="1:7" ht="14" hidden="1" x14ac:dyDescent="0.15">
      <c r="A636" s="15">
        <v>49</v>
      </c>
      <c r="B636" s="18"/>
      <c r="C636" s="33">
        <f t="shared" ref="C636:G636" si="383">+C336*$K$4</f>
        <v>3070.6079999999997</v>
      </c>
      <c r="D636" s="33">
        <f t="shared" si="383"/>
        <v>2946.27</v>
      </c>
      <c r="E636" s="33">
        <f t="shared" si="383"/>
        <v>2047.0720000000001</v>
      </c>
      <c r="F636" s="33">
        <f t="shared" si="383"/>
        <v>1456.9170000000001</v>
      </c>
      <c r="G636" s="33">
        <f t="shared" si="383"/>
        <v>1143.8195000000001</v>
      </c>
    </row>
    <row r="637" spans="1:7" ht="14" hidden="1" x14ac:dyDescent="0.15">
      <c r="A637" s="15">
        <v>50</v>
      </c>
      <c r="B637" s="18"/>
      <c r="C637" s="33">
        <f t="shared" ref="C637:G637" si="384">+C337*$K$4</f>
        <v>3474.7065000000002</v>
      </c>
      <c r="D637" s="33">
        <f t="shared" si="384"/>
        <v>3334.1504999999997</v>
      </c>
      <c r="E637" s="33">
        <f t="shared" si="384"/>
        <v>2306.56</v>
      </c>
      <c r="F637" s="33">
        <f t="shared" si="384"/>
        <v>1642.0725</v>
      </c>
      <c r="G637" s="33">
        <f t="shared" si="384"/>
        <v>1287.9795000000001</v>
      </c>
    </row>
    <row r="638" spans="1:7" ht="14" hidden="1" x14ac:dyDescent="0.15">
      <c r="A638" s="15">
        <v>51</v>
      </c>
      <c r="B638" s="18"/>
      <c r="C638" s="33">
        <f t="shared" ref="C638:G638" si="385">+C338*$K$4</f>
        <v>3474.7065000000002</v>
      </c>
      <c r="D638" s="33">
        <f t="shared" si="385"/>
        <v>3334.1504999999997</v>
      </c>
      <c r="E638" s="33">
        <f t="shared" si="385"/>
        <v>2306.56</v>
      </c>
      <c r="F638" s="33">
        <f t="shared" si="385"/>
        <v>1642.0725</v>
      </c>
      <c r="G638" s="33">
        <f t="shared" si="385"/>
        <v>1287.9795000000001</v>
      </c>
    </row>
    <row r="639" spans="1:7" ht="14" hidden="1" x14ac:dyDescent="0.15">
      <c r="A639" s="15">
        <v>52</v>
      </c>
      <c r="B639" s="18"/>
      <c r="C639" s="33">
        <f t="shared" ref="C639:G639" si="386">+C339*$K$4</f>
        <v>3474.7065000000002</v>
      </c>
      <c r="D639" s="33">
        <f t="shared" si="386"/>
        <v>3334.1504999999997</v>
      </c>
      <c r="E639" s="33">
        <f t="shared" si="386"/>
        <v>2306.56</v>
      </c>
      <c r="F639" s="33">
        <f t="shared" si="386"/>
        <v>1642.0725</v>
      </c>
      <c r="G639" s="33">
        <f t="shared" si="386"/>
        <v>1287.9795000000001</v>
      </c>
    </row>
    <row r="640" spans="1:7" ht="14" hidden="1" x14ac:dyDescent="0.15">
      <c r="A640" s="15">
        <v>53</v>
      </c>
      <c r="B640" s="18"/>
      <c r="C640" s="33">
        <f t="shared" ref="C640:G640" si="387">+C340*$K$4</f>
        <v>3474.7065000000002</v>
      </c>
      <c r="D640" s="33">
        <f t="shared" si="387"/>
        <v>3334.1504999999997</v>
      </c>
      <c r="E640" s="33">
        <f t="shared" si="387"/>
        <v>2306.56</v>
      </c>
      <c r="F640" s="33">
        <f t="shared" si="387"/>
        <v>1642.0725</v>
      </c>
      <c r="G640" s="33">
        <f t="shared" si="387"/>
        <v>1287.9795000000001</v>
      </c>
    </row>
    <row r="641" spans="1:7" ht="14" hidden="1" x14ac:dyDescent="0.15">
      <c r="A641" s="15">
        <v>54</v>
      </c>
      <c r="B641" s="18"/>
      <c r="C641" s="33">
        <f t="shared" ref="C641:G641" si="388">+C341*$K$4</f>
        <v>3474.7065000000002</v>
      </c>
      <c r="D641" s="33">
        <f t="shared" si="388"/>
        <v>3334.1504999999997</v>
      </c>
      <c r="E641" s="33">
        <f t="shared" si="388"/>
        <v>2306.56</v>
      </c>
      <c r="F641" s="33">
        <f t="shared" si="388"/>
        <v>1642.0725</v>
      </c>
      <c r="G641" s="33">
        <f t="shared" si="388"/>
        <v>1287.9795000000001</v>
      </c>
    </row>
    <row r="642" spans="1:7" ht="14" hidden="1" x14ac:dyDescent="0.15">
      <c r="A642" s="15">
        <v>55</v>
      </c>
      <c r="B642" s="18"/>
      <c r="C642" s="33">
        <f t="shared" ref="C642:G642" si="389">+C342*$K$4</f>
        <v>3919.3500000000004</v>
      </c>
      <c r="D642" s="33">
        <f t="shared" si="389"/>
        <v>3759.873</v>
      </c>
      <c r="E642" s="33">
        <f t="shared" si="389"/>
        <v>2595.3305</v>
      </c>
      <c r="F642" s="33">
        <f t="shared" si="389"/>
        <v>1846.5995</v>
      </c>
      <c r="G642" s="33">
        <f t="shared" si="389"/>
        <v>1449.7089999999998</v>
      </c>
    </row>
    <row r="643" spans="1:7" ht="14" hidden="1" x14ac:dyDescent="0.15">
      <c r="A643" s="15">
        <v>56</v>
      </c>
      <c r="B643" s="18"/>
      <c r="C643" s="33">
        <f t="shared" ref="C643:G643" si="390">+C343*$K$4</f>
        <v>3919.3500000000004</v>
      </c>
      <c r="D643" s="33">
        <f t="shared" si="390"/>
        <v>3759.873</v>
      </c>
      <c r="E643" s="33">
        <f t="shared" si="390"/>
        <v>2595.3305</v>
      </c>
      <c r="F643" s="33">
        <f t="shared" si="390"/>
        <v>1846.5995</v>
      </c>
      <c r="G643" s="33">
        <f t="shared" si="390"/>
        <v>1449.7089999999998</v>
      </c>
    </row>
    <row r="644" spans="1:7" ht="14" hidden="1" x14ac:dyDescent="0.15">
      <c r="A644" s="15">
        <v>57</v>
      </c>
      <c r="B644" s="18"/>
      <c r="C644" s="33">
        <f t="shared" ref="C644:G644" si="391">+C344*$K$4</f>
        <v>3919.3500000000004</v>
      </c>
      <c r="D644" s="33">
        <f t="shared" si="391"/>
        <v>3759.873</v>
      </c>
      <c r="E644" s="33">
        <f t="shared" si="391"/>
        <v>2595.3305</v>
      </c>
      <c r="F644" s="33">
        <f t="shared" si="391"/>
        <v>1846.5995</v>
      </c>
      <c r="G644" s="33">
        <f t="shared" si="391"/>
        <v>1449.7089999999998</v>
      </c>
    </row>
    <row r="645" spans="1:7" ht="14" hidden="1" x14ac:dyDescent="0.15">
      <c r="A645" s="15">
        <v>58</v>
      </c>
      <c r="B645" s="18"/>
      <c r="C645" s="33">
        <f t="shared" ref="C645:G645" si="392">+C345*$K$4</f>
        <v>3919.3500000000004</v>
      </c>
      <c r="D645" s="33">
        <f t="shared" si="392"/>
        <v>3759.873</v>
      </c>
      <c r="E645" s="33">
        <f t="shared" si="392"/>
        <v>2595.3305</v>
      </c>
      <c r="F645" s="33">
        <f t="shared" si="392"/>
        <v>1846.5995</v>
      </c>
      <c r="G645" s="33">
        <f t="shared" si="392"/>
        <v>1449.7089999999998</v>
      </c>
    </row>
    <row r="646" spans="1:7" ht="14" hidden="1" x14ac:dyDescent="0.15">
      <c r="A646" s="15">
        <v>59</v>
      </c>
      <c r="B646" s="18"/>
      <c r="C646" s="33">
        <f t="shared" ref="C646:G646" si="393">+C346*$K$4</f>
        <v>3919.3500000000004</v>
      </c>
      <c r="D646" s="33">
        <f t="shared" si="393"/>
        <v>3759.873</v>
      </c>
      <c r="E646" s="33">
        <f t="shared" si="393"/>
        <v>2595.3305</v>
      </c>
      <c r="F646" s="33">
        <f t="shared" si="393"/>
        <v>1846.5995</v>
      </c>
      <c r="G646" s="33">
        <f t="shared" si="393"/>
        <v>1449.7089999999998</v>
      </c>
    </row>
    <row r="647" spans="1:7" ht="14" hidden="1" x14ac:dyDescent="0.15">
      <c r="A647" s="15">
        <v>60</v>
      </c>
      <c r="B647" s="18"/>
      <c r="C647" s="33">
        <f t="shared" ref="C647:G647" si="394">+C347*$K$4</f>
        <v>4215.3285000000005</v>
      </c>
      <c r="D647" s="33">
        <f t="shared" si="394"/>
        <v>4044.5890000000004</v>
      </c>
      <c r="E647" s="33">
        <f t="shared" si="394"/>
        <v>2788.5950000000003</v>
      </c>
      <c r="F647" s="33">
        <f t="shared" si="394"/>
        <v>1984.4525000000001</v>
      </c>
      <c r="G647" s="33">
        <f t="shared" si="394"/>
        <v>1556.9280000000001</v>
      </c>
    </row>
    <row r="648" spans="1:7" ht="14" hidden="1" x14ac:dyDescent="0.15">
      <c r="A648" s="15">
        <v>61</v>
      </c>
      <c r="B648" s="18"/>
      <c r="C648" s="33">
        <f t="shared" ref="C648:G648" si="395">+C348*$K$4</f>
        <v>4732.0519999999997</v>
      </c>
      <c r="D648" s="33">
        <f t="shared" si="395"/>
        <v>4540.5895</v>
      </c>
      <c r="E648" s="33">
        <f t="shared" si="395"/>
        <v>3127.8215000000005</v>
      </c>
      <c r="F648" s="33">
        <f t="shared" si="395"/>
        <v>2226.3710000000001</v>
      </c>
      <c r="G648" s="33">
        <f t="shared" si="395"/>
        <v>1746.1380000000001</v>
      </c>
    </row>
    <row r="649" spans="1:7" ht="14" hidden="1" x14ac:dyDescent="0.15">
      <c r="A649" s="15">
        <v>62</v>
      </c>
      <c r="B649" s="18"/>
      <c r="C649" s="33">
        <f t="shared" ref="C649:G649" si="396">+C349*$K$4</f>
        <v>5291.5730000000003</v>
      </c>
      <c r="D649" s="33">
        <f t="shared" si="396"/>
        <v>5077.5855000000001</v>
      </c>
      <c r="E649" s="33">
        <f t="shared" si="396"/>
        <v>3495.88</v>
      </c>
      <c r="F649" s="33">
        <f t="shared" si="396"/>
        <v>2487.2104999999997</v>
      </c>
      <c r="G649" s="33">
        <f t="shared" si="396"/>
        <v>1952.0165</v>
      </c>
    </row>
    <row r="650" spans="1:7" ht="14" hidden="1" x14ac:dyDescent="0.15">
      <c r="A650" s="15">
        <v>63</v>
      </c>
      <c r="B650" s="18"/>
      <c r="C650" s="33">
        <f t="shared" ref="C650:G650" si="397">+C350*$K$4</f>
        <v>5892.0895</v>
      </c>
      <c r="D650" s="33">
        <f t="shared" si="397"/>
        <v>5654.2255000000005</v>
      </c>
      <c r="E650" s="33">
        <f t="shared" si="397"/>
        <v>3894.1219999999998</v>
      </c>
      <c r="F650" s="33">
        <f t="shared" si="397"/>
        <v>2771.4760000000001</v>
      </c>
      <c r="G650" s="33">
        <f t="shared" si="397"/>
        <v>2175.0140000000001</v>
      </c>
    </row>
    <row r="651" spans="1:7" ht="14" hidden="1" x14ac:dyDescent="0.15">
      <c r="A651" s="15">
        <v>64</v>
      </c>
      <c r="B651" s="18"/>
      <c r="C651" s="33">
        <f t="shared" ref="C651:G651" si="398">+C351*$K$4</f>
        <v>6537.2055000000009</v>
      </c>
      <c r="D651" s="33">
        <f t="shared" si="398"/>
        <v>6272.3114999999998</v>
      </c>
      <c r="E651" s="33">
        <f t="shared" si="398"/>
        <v>4321.6465000000007</v>
      </c>
      <c r="F651" s="33">
        <f t="shared" si="398"/>
        <v>3075.5635000000002</v>
      </c>
      <c r="G651" s="33">
        <f t="shared" si="398"/>
        <v>2411.9769999999999</v>
      </c>
    </row>
    <row r="652" spans="1:7" ht="14" hidden="1" x14ac:dyDescent="0.15">
      <c r="A652" s="15">
        <v>65</v>
      </c>
      <c r="B652" s="18"/>
      <c r="C652" s="33">
        <f t="shared" ref="C652:G652" si="399">+C352*$K$4</f>
        <v>7224.2180000000008</v>
      </c>
      <c r="D652" s="33">
        <f t="shared" si="399"/>
        <v>6931.3930000000009</v>
      </c>
      <c r="E652" s="33">
        <f t="shared" si="399"/>
        <v>4778.9039999999995</v>
      </c>
      <c r="F652" s="33">
        <f t="shared" si="399"/>
        <v>3400.3740000000003</v>
      </c>
      <c r="G652" s="33">
        <f t="shared" si="399"/>
        <v>2667.8609999999999</v>
      </c>
    </row>
    <row r="653" spans="1:7" ht="14" hidden="1" x14ac:dyDescent="0.15">
      <c r="A653" s="15">
        <v>66</v>
      </c>
      <c r="B653" s="18"/>
      <c r="C653" s="33">
        <f t="shared" ref="C653:G653" si="400">+C353*$K$4</f>
        <v>7953.1270000000004</v>
      </c>
      <c r="D653" s="33">
        <f t="shared" si="400"/>
        <v>7631.47</v>
      </c>
      <c r="E653" s="33">
        <f t="shared" si="400"/>
        <v>5266.3450000000003</v>
      </c>
      <c r="F653" s="33">
        <f t="shared" si="400"/>
        <v>3747.7094999999999</v>
      </c>
      <c r="G653" s="33">
        <f t="shared" si="400"/>
        <v>2940.4135000000001</v>
      </c>
    </row>
    <row r="654" spans="1:7" ht="14" hidden="1" x14ac:dyDescent="0.15">
      <c r="A654" s="15">
        <v>67</v>
      </c>
      <c r="B654" s="18"/>
      <c r="C654" s="33">
        <f t="shared" ref="C654:G654" si="401">+C354*$K$4</f>
        <v>8724.8335000000006</v>
      </c>
      <c r="D654" s="33">
        <f t="shared" si="401"/>
        <v>8371.1910000000007</v>
      </c>
      <c r="E654" s="33">
        <f t="shared" si="401"/>
        <v>5782.6180000000004</v>
      </c>
      <c r="F654" s="33">
        <f t="shared" si="401"/>
        <v>4114.8670000000002</v>
      </c>
      <c r="G654" s="33">
        <f t="shared" si="401"/>
        <v>3228.2829999999999</v>
      </c>
    </row>
    <row r="655" spans="1:7" ht="14" hidden="1" x14ac:dyDescent="0.15">
      <c r="A655" s="15">
        <v>68</v>
      </c>
      <c r="B655" s="18"/>
      <c r="C655" s="33">
        <f t="shared" ref="C655:G655" si="402">+C355*$K$4</f>
        <v>9538.8869999999988</v>
      </c>
      <c r="D655" s="33">
        <f t="shared" si="402"/>
        <v>9152.3580000000002</v>
      </c>
      <c r="E655" s="33">
        <f t="shared" si="402"/>
        <v>6329.0744999999997</v>
      </c>
      <c r="F655" s="33">
        <f t="shared" si="402"/>
        <v>4504.0990000000002</v>
      </c>
      <c r="G655" s="33">
        <f t="shared" si="402"/>
        <v>3534.1725000000001</v>
      </c>
    </row>
    <row r="656" spans="1:7" ht="14" hidden="1" x14ac:dyDescent="0.15">
      <c r="A656" s="15">
        <v>69</v>
      </c>
      <c r="B656" s="18"/>
      <c r="C656" s="33">
        <f t="shared" ref="C656:G656" si="403">+C356*$K$4</f>
        <v>10395.737999999999</v>
      </c>
      <c r="D656" s="33">
        <f t="shared" si="403"/>
        <v>9974.9710000000014</v>
      </c>
      <c r="E656" s="33">
        <f t="shared" si="403"/>
        <v>6905.2640000000001</v>
      </c>
      <c r="F656" s="33">
        <f t="shared" si="403"/>
        <v>4913.1530000000002</v>
      </c>
      <c r="G656" s="33">
        <f t="shared" si="403"/>
        <v>3854.4780000000001</v>
      </c>
    </row>
    <row r="657" spans="1:7" ht="14" hidden="1" x14ac:dyDescent="0.15">
      <c r="A657" s="15">
        <v>70</v>
      </c>
      <c r="B657" s="18"/>
      <c r="C657" s="33">
        <f t="shared" ref="C657:G657" si="404">+C357*$K$4</f>
        <v>11295.386500000001</v>
      </c>
      <c r="D657" s="33">
        <f t="shared" si="404"/>
        <v>10838.129000000001</v>
      </c>
      <c r="E657" s="33">
        <f t="shared" si="404"/>
        <v>7510.2855000000009</v>
      </c>
      <c r="F657" s="33">
        <f t="shared" si="404"/>
        <v>5344.732</v>
      </c>
      <c r="G657" s="33">
        <f t="shared" si="404"/>
        <v>4193.2539999999999</v>
      </c>
    </row>
    <row r="658" spans="1:7" ht="14" hidden="1" x14ac:dyDescent="0.15">
      <c r="A658" s="15">
        <v>71</v>
      </c>
      <c r="B658" s="18"/>
      <c r="C658" s="33">
        <f t="shared" ref="C658:G658" si="405">+C358*$K$4</f>
        <v>12237.8325</v>
      </c>
      <c r="D658" s="33">
        <f t="shared" si="405"/>
        <v>11741.832</v>
      </c>
      <c r="E658" s="33">
        <f t="shared" si="405"/>
        <v>8145.9409999999998</v>
      </c>
      <c r="F658" s="33">
        <f t="shared" si="405"/>
        <v>5795.6824999999999</v>
      </c>
      <c r="G658" s="33">
        <f t="shared" si="405"/>
        <v>4547.3469999999998</v>
      </c>
    </row>
    <row r="659" spans="1:7" ht="14" hidden="1" x14ac:dyDescent="0.15">
      <c r="A659" s="15">
        <v>72</v>
      </c>
      <c r="B659" s="18"/>
      <c r="C659" s="33">
        <f t="shared" ref="C659:G659" si="406">+C359*$K$4</f>
        <v>13222.175000000001</v>
      </c>
      <c r="D659" s="33">
        <f t="shared" si="406"/>
        <v>12686.530500000001</v>
      </c>
      <c r="E659" s="33">
        <f t="shared" si="406"/>
        <v>8811.3294999999998</v>
      </c>
      <c r="F659" s="33">
        <f t="shared" si="406"/>
        <v>6270.0590000000002</v>
      </c>
      <c r="G659" s="33">
        <f t="shared" si="406"/>
        <v>4918.5590000000002</v>
      </c>
    </row>
    <row r="660" spans="1:7" ht="14" hidden="1" x14ac:dyDescent="0.15">
      <c r="A660" s="15">
        <v>73</v>
      </c>
      <c r="B660" s="18"/>
      <c r="C660" s="33">
        <f t="shared" ref="C660:G660" si="407">+C360*$K$4</f>
        <v>14249.7655</v>
      </c>
      <c r="D660" s="33">
        <f t="shared" si="407"/>
        <v>13671.773999999999</v>
      </c>
      <c r="E660" s="33">
        <f t="shared" si="407"/>
        <v>9505.5500000000011</v>
      </c>
      <c r="F660" s="33">
        <f t="shared" si="407"/>
        <v>6763.3564999999999</v>
      </c>
      <c r="G660" s="33">
        <f t="shared" si="407"/>
        <v>5305.5384999999997</v>
      </c>
    </row>
    <row r="661" spans="1:7" ht="14" hidden="1" x14ac:dyDescent="0.15">
      <c r="A661" s="15">
        <v>74</v>
      </c>
      <c r="B661" s="18"/>
      <c r="C661" s="33">
        <f t="shared" ref="C661:G661" si="408">+C361*$K$4</f>
        <v>15319.703</v>
      </c>
      <c r="D661" s="33">
        <f t="shared" si="408"/>
        <v>14698.463500000002</v>
      </c>
      <c r="E661" s="33">
        <f t="shared" si="408"/>
        <v>10229.954</v>
      </c>
      <c r="F661" s="33">
        <f t="shared" si="408"/>
        <v>7278.7285000000002</v>
      </c>
      <c r="G661" s="33">
        <f t="shared" si="408"/>
        <v>5711.4390000000003</v>
      </c>
    </row>
    <row r="662" spans="1:7" ht="14" hidden="1" x14ac:dyDescent="0.15">
      <c r="A662" s="15">
        <v>75</v>
      </c>
      <c r="B662" s="18"/>
      <c r="C662" s="33">
        <f t="shared" ref="C662:G662" si="409">+C362*$K$4</f>
        <v>16430.636000000002</v>
      </c>
      <c r="D662" s="33">
        <f t="shared" si="409"/>
        <v>15765.247500000001</v>
      </c>
      <c r="E662" s="33">
        <f t="shared" si="409"/>
        <v>10984.091</v>
      </c>
      <c r="F662" s="33">
        <f t="shared" si="409"/>
        <v>7816.1750000000002</v>
      </c>
      <c r="G662" s="33">
        <f t="shared" si="409"/>
        <v>6131.3050000000003</v>
      </c>
    </row>
    <row r="663" spans="1:7" ht="14" hidden="1" x14ac:dyDescent="0.15">
      <c r="A663" s="15">
        <v>76</v>
      </c>
      <c r="B663" s="18"/>
      <c r="C663" s="33">
        <f t="shared" ref="C663:G663" si="410">+C363*$K$4</f>
        <v>16430.636000000002</v>
      </c>
      <c r="D663" s="33">
        <f t="shared" si="410"/>
        <v>15765.247500000001</v>
      </c>
      <c r="E663" s="33">
        <f t="shared" si="410"/>
        <v>10984.091</v>
      </c>
      <c r="F663" s="33">
        <f t="shared" si="410"/>
        <v>7816.1750000000002</v>
      </c>
      <c r="G663" s="33">
        <f t="shared" si="410"/>
        <v>6131.3050000000003</v>
      </c>
    </row>
    <row r="664" spans="1:7" ht="14" hidden="1" x14ac:dyDescent="0.15">
      <c r="A664" s="15">
        <v>77</v>
      </c>
      <c r="B664" s="18"/>
      <c r="C664" s="33">
        <f t="shared" ref="C664:G664" si="411">+C364*$K$4</f>
        <v>16430.636000000002</v>
      </c>
      <c r="D664" s="33">
        <f t="shared" si="411"/>
        <v>15765.247500000001</v>
      </c>
      <c r="E664" s="33">
        <f t="shared" si="411"/>
        <v>10984.091</v>
      </c>
      <c r="F664" s="33">
        <f t="shared" si="411"/>
        <v>7816.1750000000002</v>
      </c>
      <c r="G664" s="33">
        <f t="shared" si="411"/>
        <v>6131.3050000000003</v>
      </c>
    </row>
    <row r="665" spans="1:7" ht="14" hidden="1" x14ac:dyDescent="0.15">
      <c r="A665" s="15">
        <v>78</v>
      </c>
      <c r="B665" s="18"/>
      <c r="C665" s="33">
        <f t="shared" ref="C665:G665" si="412">+C365*$K$4</f>
        <v>16430.636000000002</v>
      </c>
      <c r="D665" s="33">
        <f t="shared" si="412"/>
        <v>15765.247500000001</v>
      </c>
      <c r="E665" s="33">
        <f t="shared" si="412"/>
        <v>10984.091</v>
      </c>
      <c r="F665" s="33">
        <f t="shared" si="412"/>
        <v>7816.1750000000002</v>
      </c>
      <c r="G665" s="33">
        <f t="shared" si="412"/>
        <v>6131.3050000000003</v>
      </c>
    </row>
    <row r="666" spans="1:7" ht="14" hidden="1" x14ac:dyDescent="0.15">
      <c r="A666" s="15">
        <v>79</v>
      </c>
      <c r="B666" s="18"/>
      <c r="C666" s="33">
        <f t="shared" ref="C666:G666" si="413">+C366*$K$4</f>
        <v>16430.636000000002</v>
      </c>
      <c r="D666" s="33">
        <f t="shared" si="413"/>
        <v>15765.247500000001</v>
      </c>
      <c r="E666" s="33">
        <f t="shared" si="413"/>
        <v>10984.091</v>
      </c>
      <c r="F666" s="33">
        <f t="shared" si="413"/>
        <v>7816.1750000000002</v>
      </c>
      <c r="G666" s="33">
        <f t="shared" si="413"/>
        <v>6131.3050000000003</v>
      </c>
    </row>
    <row r="667" spans="1:7" ht="14" hidden="1" x14ac:dyDescent="0.15">
      <c r="A667" s="15">
        <v>80</v>
      </c>
      <c r="B667" s="18"/>
      <c r="C667" s="33">
        <f t="shared" ref="C667:G667" si="414">+C367*$K$4</f>
        <v>16430.636000000002</v>
      </c>
      <c r="D667" s="33">
        <f t="shared" si="414"/>
        <v>15765.247500000001</v>
      </c>
      <c r="E667" s="33">
        <f t="shared" si="414"/>
        <v>10984.091</v>
      </c>
      <c r="F667" s="33">
        <f t="shared" si="414"/>
        <v>7816.1750000000002</v>
      </c>
      <c r="G667" s="33">
        <f t="shared" si="414"/>
        <v>6131.3050000000003</v>
      </c>
    </row>
    <row r="668" spans="1:7" ht="14" hidden="1" x14ac:dyDescent="0.15">
      <c r="A668" s="15">
        <v>81</v>
      </c>
      <c r="B668" s="18"/>
      <c r="C668" s="33">
        <f t="shared" ref="C668:G668" si="415">+C368*$K$4</f>
        <v>16430.636000000002</v>
      </c>
      <c r="D668" s="33">
        <f t="shared" si="415"/>
        <v>15765.247500000001</v>
      </c>
      <c r="E668" s="33">
        <f t="shared" si="415"/>
        <v>10984.091</v>
      </c>
      <c r="F668" s="33">
        <f t="shared" si="415"/>
        <v>7816.1750000000002</v>
      </c>
      <c r="G668" s="33">
        <f t="shared" si="415"/>
        <v>6131.3050000000003</v>
      </c>
    </row>
    <row r="669" spans="1:7" ht="14" hidden="1" x14ac:dyDescent="0.15">
      <c r="A669" s="15">
        <v>82</v>
      </c>
      <c r="B669" s="18"/>
      <c r="C669" s="33">
        <f t="shared" ref="C669:G669" si="416">+C369*$K$4</f>
        <v>16430.636000000002</v>
      </c>
      <c r="D669" s="33">
        <f t="shared" si="416"/>
        <v>15765.247500000001</v>
      </c>
      <c r="E669" s="33">
        <f t="shared" si="416"/>
        <v>10984.091</v>
      </c>
      <c r="F669" s="33">
        <f t="shared" si="416"/>
        <v>7816.1750000000002</v>
      </c>
      <c r="G669" s="33">
        <f t="shared" si="416"/>
        <v>6131.3050000000003</v>
      </c>
    </row>
    <row r="670" spans="1:7" ht="14" hidden="1" x14ac:dyDescent="0.15">
      <c r="A670" s="15">
        <v>83</v>
      </c>
      <c r="B670" s="18"/>
      <c r="C670" s="33">
        <f t="shared" ref="C670:G670" si="417">+C370*$K$4</f>
        <v>16430.636000000002</v>
      </c>
      <c r="D670" s="33">
        <f t="shared" si="417"/>
        <v>15765.247500000001</v>
      </c>
      <c r="E670" s="33">
        <f t="shared" si="417"/>
        <v>10984.091</v>
      </c>
      <c r="F670" s="33">
        <f t="shared" si="417"/>
        <v>7816.1750000000002</v>
      </c>
      <c r="G670" s="33">
        <f t="shared" si="417"/>
        <v>6131.3050000000003</v>
      </c>
    </row>
    <row r="671" spans="1:7" ht="14" hidden="1" x14ac:dyDescent="0.15">
      <c r="A671" s="15">
        <v>84</v>
      </c>
      <c r="B671" s="18" t="s">
        <v>3</v>
      </c>
      <c r="C671" s="33">
        <f t="shared" ref="C671:G671" si="418">+C371*$K$4</f>
        <v>16430.636000000002</v>
      </c>
      <c r="D671" s="33">
        <f t="shared" si="418"/>
        <v>15765.247500000001</v>
      </c>
      <c r="E671" s="33">
        <f t="shared" si="418"/>
        <v>10984.091</v>
      </c>
      <c r="F671" s="33">
        <f t="shared" si="418"/>
        <v>7816.1750000000002</v>
      </c>
      <c r="G671" s="33">
        <f t="shared" si="418"/>
        <v>6131.3050000000003</v>
      </c>
    </row>
    <row r="672" spans="1:7" ht="14" hidden="1" x14ac:dyDescent="0.15">
      <c r="A672" s="15">
        <v>1</v>
      </c>
      <c r="B672" s="18" t="s">
        <v>4</v>
      </c>
      <c r="C672" s="33">
        <f t="shared" ref="C672:G672" si="419">+C372*$K$4</f>
        <v>810.44949999999994</v>
      </c>
      <c r="D672" s="33">
        <f t="shared" si="419"/>
        <v>778.01350000000002</v>
      </c>
      <c r="E672" s="33">
        <f t="shared" si="419"/>
        <v>576.18949999999995</v>
      </c>
      <c r="F672" s="33">
        <f t="shared" si="419"/>
        <v>410.40550000000002</v>
      </c>
      <c r="G672" s="33">
        <f t="shared" si="419"/>
        <v>323.459</v>
      </c>
    </row>
    <row r="673" spans="1:7" ht="14" hidden="1" x14ac:dyDescent="0.15">
      <c r="A673" s="15">
        <v>2</v>
      </c>
      <c r="B673" s="18" t="s">
        <v>1</v>
      </c>
      <c r="C673" s="33">
        <f t="shared" ref="C673:G673" si="420">+C373*$K$4</f>
        <v>1378.53</v>
      </c>
      <c r="D673" s="33">
        <f t="shared" si="420"/>
        <v>1321.7670000000001</v>
      </c>
      <c r="E673" s="33">
        <f t="shared" si="420"/>
        <v>978.93650000000002</v>
      </c>
      <c r="F673" s="33">
        <f t="shared" si="420"/>
        <v>697.37400000000002</v>
      </c>
      <c r="G673" s="33">
        <f t="shared" si="420"/>
        <v>546.45650000000001</v>
      </c>
    </row>
    <row r="674" spans="1:7" ht="15" hidden="1" thickBot="1" x14ac:dyDescent="0.2">
      <c r="A674" s="19">
        <v>3</v>
      </c>
      <c r="B674" s="20" t="s">
        <v>5</v>
      </c>
      <c r="C674" s="33">
        <f t="shared" ref="C674:G674" si="421">+C374*$K$4</f>
        <v>1946.16</v>
      </c>
      <c r="D674" s="33">
        <f t="shared" si="421"/>
        <v>1867.3225</v>
      </c>
      <c r="E674" s="33">
        <f t="shared" si="421"/>
        <v>1383.0350000000001</v>
      </c>
      <c r="F674" s="33">
        <f t="shared" si="421"/>
        <v>984.34250000000009</v>
      </c>
      <c r="G674" s="33">
        <f t="shared" si="421"/>
        <v>772.15699999999993</v>
      </c>
    </row>
    <row r="675" spans="1:7" ht="14" hidden="1" thickBot="1" x14ac:dyDescent="0.2"/>
    <row r="676" spans="1:7" ht="18" hidden="1" x14ac:dyDescent="0.2">
      <c r="A676" s="498" t="s">
        <v>15</v>
      </c>
      <c r="B676" s="499"/>
      <c r="C676" s="499"/>
      <c r="D676" s="499"/>
      <c r="E676" s="499"/>
      <c r="F676" s="499"/>
      <c r="G676" s="500"/>
    </row>
    <row r="677" spans="1:7" ht="18" hidden="1" x14ac:dyDescent="0.2">
      <c r="A677" s="492" t="s">
        <v>12</v>
      </c>
      <c r="B677" s="493"/>
      <c r="C677" s="493"/>
      <c r="D677" s="493"/>
      <c r="E677" s="493"/>
      <c r="F677" s="493"/>
      <c r="G677" s="494"/>
    </row>
    <row r="678" spans="1:7" hidden="1" x14ac:dyDescent="0.15">
      <c r="A678" s="495" t="s">
        <v>0</v>
      </c>
      <c r="B678" s="496"/>
      <c r="C678" s="496"/>
      <c r="D678" s="496"/>
      <c r="E678" s="496"/>
      <c r="F678" s="496"/>
      <c r="G678" s="497"/>
    </row>
    <row r="679" spans="1:7" hidden="1" x14ac:dyDescent="0.15">
      <c r="A679" s="24" t="s">
        <v>2</v>
      </c>
      <c r="B679" s="25" t="s">
        <v>2</v>
      </c>
      <c r="C679" s="36">
        <v>1000</v>
      </c>
      <c r="D679" s="36">
        <v>2000</v>
      </c>
      <c r="E679" s="36">
        <v>3500</v>
      </c>
      <c r="F679" s="26"/>
      <c r="G679" s="30"/>
    </row>
    <row r="680" spans="1:7" ht="14" hidden="1" x14ac:dyDescent="0.15">
      <c r="A680" s="24">
        <v>18</v>
      </c>
      <c r="B680" s="25"/>
      <c r="C680" s="33">
        <f>+C6*$K$3</f>
        <v>2209.4050000000002</v>
      </c>
      <c r="D680" s="33">
        <f t="shared" ref="D680:G680" si="422">+D6*$K$3</f>
        <v>1936.8525</v>
      </c>
      <c r="E680" s="33">
        <f t="shared" si="422"/>
        <v>1562.8525</v>
      </c>
      <c r="F680" s="33">
        <f t="shared" si="422"/>
        <v>1355.9837499999999</v>
      </c>
      <c r="G680" s="33">
        <f t="shared" si="422"/>
        <v>1007.6962500000001</v>
      </c>
    </row>
    <row r="681" spans="1:7" ht="14" hidden="1" x14ac:dyDescent="0.15">
      <c r="A681" s="24">
        <v>19</v>
      </c>
      <c r="B681" s="25"/>
      <c r="C681" s="33">
        <f t="shared" ref="C681:G681" si="423">+C7*$K$3</f>
        <v>2209.4050000000002</v>
      </c>
      <c r="D681" s="33">
        <f t="shared" si="423"/>
        <v>1936.8525</v>
      </c>
      <c r="E681" s="33">
        <f t="shared" si="423"/>
        <v>1562.8525</v>
      </c>
      <c r="F681" s="33">
        <f t="shared" si="423"/>
        <v>1355.9837499999999</v>
      </c>
      <c r="G681" s="33">
        <f t="shared" si="423"/>
        <v>1007.6962500000001</v>
      </c>
    </row>
    <row r="682" spans="1:7" ht="14" hidden="1" x14ac:dyDescent="0.15">
      <c r="A682" s="24">
        <v>20</v>
      </c>
      <c r="B682" s="25"/>
      <c r="C682" s="33">
        <f t="shared" ref="C682:G682" si="424">+C8*$K$3</f>
        <v>2209.4050000000002</v>
      </c>
      <c r="D682" s="33">
        <f t="shared" si="424"/>
        <v>1936.8525</v>
      </c>
      <c r="E682" s="33">
        <f t="shared" si="424"/>
        <v>1562.8525</v>
      </c>
      <c r="F682" s="33">
        <f t="shared" si="424"/>
        <v>1355.9837499999999</v>
      </c>
      <c r="G682" s="33">
        <f t="shared" si="424"/>
        <v>1007.6962500000001</v>
      </c>
    </row>
    <row r="683" spans="1:7" ht="14" hidden="1" x14ac:dyDescent="0.15">
      <c r="A683" s="24">
        <v>21</v>
      </c>
      <c r="B683" s="25"/>
      <c r="C683" s="33">
        <f t="shared" ref="C683:G683" si="425">+C9*$K$3</f>
        <v>2209.4050000000002</v>
      </c>
      <c r="D683" s="33">
        <f t="shared" si="425"/>
        <v>1936.8525</v>
      </c>
      <c r="E683" s="33">
        <f t="shared" si="425"/>
        <v>1562.8525</v>
      </c>
      <c r="F683" s="33">
        <f t="shared" si="425"/>
        <v>1355.9837499999999</v>
      </c>
      <c r="G683" s="33">
        <f t="shared" si="425"/>
        <v>1007.6962500000001</v>
      </c>
    </row>
    <row r="684" spans="1:7" ht="14" hidden="1" x14ac:dyDescent="0.15">
      <c r="A684" s="24">
        <v>22</v>
      </c>
      <c r="B684" s="25"/>
      <c r="C684" s="33">
        <f t="shared" ref="C684:G684" si="426">+C10*$K$3</f>
        <v>2209.4050000000002</v>
      </c>
      <c r="D684" s="33">
        <f t="shared" si="426"/>
        <v>1936.8525</v>
      </c>
      <c r="E684" s="33">
        <f t="shared" si="426"/>
        <v>1562.8525</v>
      </c>
      <c r="F684" s="33">
        <f t="shared" si="426"/>
        <v>1355.9837499999999</v>
      </c>
      <c r="G684" s="33">
        <f t="shared" si="426"/>
        <v>1007.6962500000001</v>
      </c>
    </row>
    <row r="685" spans="1:7" ht="14" hidden="1" x14ac:dyDescent="0.15">
      <c r="A685" s="24">
        <v>23</v>
      </c>
      <c r="B685" s="25"/>
      <c r="C685" s="33">
        <f t="shared" ref="C685:G685" si="427">+C11*$K$3</f>
        <v>2209.4050000000002</v>
      </c>
      <c r="D685" s="33">
        <f t="shared" si="427"/>
        <v>1936.8525</v>
      </c>
      <c r="E685" s="33">
        <f t="shared" si="427"/>
        <v>1562.8525</v>
      </c>
      <c r="F685" s="33">
        <f t="shared" si="427"/>
        <v>1355.9837499999999</v>
      </c>
      <c r="G685" s="33">
        <f t="shared" si="427"/>
        <v>1007.6962500000001</v>
      </c>
    </row>
    <row r="686" spans="1:7" ht="14" hidden="1" x14ac:dyDescent="0.15">
      <c r="A686" s="24">
        <v>24</v>
      </c>
      <c r="B686" s="25"/>
      <c r="C686" s="33">
        <f t="shared" ref="C686:G686" si="428">+C12*$K$3</f>
        <v>2209.4050000000002</v>
      </c>
      <c r="D686" s="33">
        <f t="shared" si="428"/>
        <v>1936.8525</v>
      </c>
      <c r="E686" s="33">
        <f t="shared" si="428"/>
        <v>1562.8525</v>
      </c>
      <c r="F686" s="33">
        <f t="shared" si="428"/>
        <v>1355.9837499999999</v>
      </c>
      <c r="G686" s="33">
        <f t="shared" si="428"/>
        <v>1007.6962500000001</v>
      </c>
    </row>
    <row r="687" spans="1:7" ht="14" hidden="1" x14ac:dyDescent="0.15">
      <c r="A687" s="24">
        <v>25</v>
      </c>
      <c r="B687" s="25"/>
      <c r="C687" s="33">
        <f t="shared" ref="C687:G687" si="429">+C13*$K$3</f>
        <v>2361.3424999999997</v>
      </c>
      <c r="D687" s="33">
        <f t="shared" si="429"/>
        <v>2069.6224999999999</v>
      </c>
      <c r="E687" s="33">
        <f t="shared" si="429"/>
        <v>1660.0925</v>
      </c>
      <c r="F687" s="33">
        <f t="shared" si="429"/>
        <v>1439.9</v>
      </c>
      <c r="G687" s="33">
        <f t="shared" si="429"/>
        <v>1069.6400000000001</v>
      </c>
    </row>
    <row r="688" spans="1:7" ht="14" hidden="1" x14ac:dyDescent="0.15">
      <c r="A688" s="24">
        <v>26</v>
      </c>
      <c r="B688" s="25"/>
      <c r="C688" s="33">
        <f t="shared" ref="C688:G688" si="430">+C14*$K$3</f>
        <v>2361.3424999999997</v>
      </c>
      <c r="D688" s="33">
        <f t="shared" si="430"/>
        <v>2069.6224999999999</v>
      </c>
      <c r="E688" s="33">
        <f t="shared" si="430"/>
        <v>1660.0925</v>
      </c>
      <c r="F688" s="33">
        <f t="shared" si="430"/>
        <v>1439.9</v>
      </c>
      <c r="G688" s="33">
        <f t="shared" si="430"/>
        <v>1069.6400000000001</v>
      </c>
    </row>
    <row r="689" spans="1:7" ht="14" hidden="1" x14ac:dyDescent="0.15">
      <c r="A689" s="24">
        <v>27</v>
      </c>
      <c r="B689" s="25"/>
      <c r="C689" s="33">
        <f t="shared" ref="C689:G689" si="431">+C15*$K$3</f>
        <v>2361.3424999999997</v>
      </c>
      <c r="D689" s="33">
        <f t="shared" si="431"/>
        <v>2069.6224999999999</v>
      </c>
      <c r="E689" s="33">
        <f t="shared" si="431"/>
        <v>1660.0925</v>
      </c>
      <c r="F689" s="33">
        <f t="shared" si="431"/>
        <v>1439.9</v>
      </c>
      <c r="G689" s="33">
        <f t="shared" si="431"/>
        <v>1069.6400000000001</v>
      </c>
    </row>
    <row r="690" spans="1:7" ht="14" hidden="1" x14ac:dyDescent="0.15">
      <c r="A690" s="24">
        <v>28</v>
      </c>
      <c r="B690" s="25"/>
      <c r="C690" s="33">
        <f t="shared" ref="C690:G690" si="432">+C16*$K$3</f>
        <v>2361.3424999999997</v>
      </c>
      <c r="D690" s="33">
        <f t="shared" si="432"/>
        <v>2069.6224999999999</v>
      </c>
      <c r="E690" s="33">
        <f t="shared" si="432"/>
        <v>1660.0925</v>
      </c>
      <c r="F690" s="33">
        <f t="shared" si="432"/>
        <v>1439.9</v>
      </c>
      <c r="G690" s="33">
        <f t="shared" si="432"/>
        <v>1069.6400000000001</v>
      </c>
    </row>
    <row r="691" spans="1:7" ht="14" hidden="1" x14ac:dyDescent="0.15">
      <c r="A691" s="24">
        <v>29</v>
      </c>
      <c r="B691" s="25"/>
      <c r="C691" s="33">
        <f t="shared" ref="C691:G691" si="433">+C17*$K$3</f>
        <v>2361.3424999999997</v>
      </c>
      <c r="D691" s="33">
        <f t="shared" si="433"/>
        <v>2069.6224999999999</v>
      </c>
      <c r="E691" s="33">
        <f t="shared" si="433"/>
        <v>1660.0925</v>
      </c>
      <c r="F691" s="33">
        <f t="shared" si="433"/>
        <v>1439.9</v>
      </c>
      <c r="G691" s="33">
        <f t="shared" si="433"/>
        <v>1069.6400000000001</v>
      </c>
    </row>
    <row r="692" spans="1:7" ht="14" hidden="1" x14ac:dyDescent="0.15">
      <c r="A692" s="24">
        <v>30</v>
      </c>
      <c r="B692" s="25"/>
      <c r="C692" s="33">
        <f t="shared" ref="C692:G692" si="434">+C18*$K$3</f>
        <v>2625.48</v>
      </c>
      <c r="D692" s="33">
        <f t="shared" si="434"/>
        <v>2301.7362499999999</v>
      </c>
      <c r="E692" s="33">
        <f t="shared" si="434"/>
        <v>1832.36625</v>
      </c>
      <c r="F692" s="33">
        <f t="shared" si="434"/>
        <v>1589.0325000000003</v>
      </c>
      <c r="G692" s="33">
        <f t="shared" si="434"/>
        <v>1180.6712499999999</v>
      </c>
    </row>
    <row r="693" spans="1:7" ht="14" hidden="1" x14ac:dyDescent="0.15">
      <c r="A693" s="24">
        <v>31</v>
      </c>
      <c r="B693" s="25"/>
      <c r="C693" s="33">
        <f t="shared" ref="C693:G693" si="435">+C19*$K$3</f>
        <v>2625.48</v>
      </c>
      <c r="D693" s="33">
        <f t="shared" si="435"/>
        <v>2301.7362499999999</v>
      </c>
      <c r="E693" s="33">
        <f t="shared" si="435"/>
        <v>1832.36625</v>
      </c>
      <c r="F693" s="33">
        <f t="shared" si="435"/>
        <v>1589.0325000000003</v>
      </c>
      <c r="G693" s="33">
        <f t="shared" si="435"/>
        <v>1180.6712499999999</v>
      </c>
    </row>
    <row r="694" spans="1:7" ht="14" hidden="1" x14ac:dyDescent="0.15">
      <c r="A694" s="24">
        <v>32</v>
      </c>
      <c r="B694" s="25"/>
      <c r="C694" s="33">
        <f t="shared" ref="C694:G694" si="436">+C20*$K$3</f>
        <v>2625.48</v>
      </c>
      <c r="D694" s="33">
        <f t="shared" si="436"/>
        <v>2301.7362499999999</v>
      </c>
      <c r="E694" s="33">
        <f t="shared" si="436"/>
        <v>1832.36625</v>
      </c>
      <c r="F694" s="33">
        <f t="shared" si="436"/>
        <v>1589.0325000000003</v>
      </c>
      <c r="G694" s="33">
        <f t="shared" si="436"/>
        <v>1180.6712499999999</v>
      </c>
    </row>
    <row r="695" spans="1:7" ht="14" hidden="1" x14ac:dyDescent="0.15">
      <c r="A695" s="24">
        <v>33</v>
      </c>
      <c r="B695" s="25"/>
      <c r="C695" s="33">
        <f t="shared" ref="C695:G695" si="437">+C21*$K$3</f>
        <v>2625.48</v>
      </c>
      <c r="D695" s="33">
        <f t="shared" si="437"/>
        <v>2301.7362499999999</v>
      </c>
      <c r="E695" s="33">
        <f t="shared" si="437"/>
        <v>1832.36625</v>
      </c>
      <c r="F695" s="33">
        <f t="shared" si="437"/>
        <v>1589.0325000000003</v>
      </c>
      <c r="G695" s="33">
        <f t="shared" si="437"/>
        <v>1180.6712499999999</v>
      </c>
    </row>
    <row r="696" spans="1:7" ht="14" hidden="1" x14ac:dyDescent="0.15">
      <c r="A696" s="24">
        <v>34</v>
      </c>
      <c r="B696" s="25"/>
      <c r="C696" s="33">
        <f t="shared" ref="C696:G696" si="438">+C22*$K$3</f>
        <v>2625.48</v>
      </c>
      <c r="D696" s="33">
        <f t="shared" si="438"/>
        <v>2301.7362499999999</v>
      </c>
      <c r="E696" s="33">
        <f t="shared" si="438"/>
        <v>1832.36625</v>
      </c>
      <c r="F696" s="33">
        <f t="shared" si="438"/>
        <v>1589.0325000000003</v>
      </c>
      <c r="G696" s="33">
        <f t="shared" si="438"/>
        <v>1180.6712499999999</v>
      </c>
    </row>
    <row r="697" spans="1:7" ht="14" hidden="1" x14ac:dyDescent="0.15">
      <c r="A697" s="24">
        <v>35</v>
      </c>
      <c r="B697" s="25"/>
      <c r="C697" s="33">
        <f t="shared" ref="C697:G697" si="439">+C23*$K$3</f>
        <v>2931.92625</v>
      </c>
      <c r="D697" s="33">
        <f t="shared" si="439"/>
        <v>2569.38</v>
      </c>
      <c r="E697" s="33">
        <f t="shared" si="439"/>
        <v>2033.8587500000001</v>
      </c>
      <c r="F697" s="33">
        <f t="shared" si="439"/>
        <v>1763.6437500000002</v>
      </c>
      <c r="G697" s="33">
        <f t="shared" si="439"/>
        <v>1310.8700000000001</v>
      </c>
    </row>
    <row r="698" spans="1:7" ht="14" hidden="1" x14ac:dyDescent="0.15">
      <c r="A698" s="24">
        <v>36</v>
      </c>
      <c r="B698" s="25"/>
      <c r="C698" s="33">
        <f t="shared" ref="C698:G698" si="440">+C24*$K$3</f>
        <v>2931.92625</v>
      </c>
      <c r="D698" s="33">
        <f t="shared" si="440"/>
        <v>2569.38</v>
      </c>
      <c r="E698" s="33">
        <f t="shared" si="440"/>
        <v>2033.8587500000001</v>
      </c>
      <c r="F698" s="33">
        <f t="shared" si="440"/>
        <v>1763.6437500000002</v>
      </c>
      <c r="G698" s="33">
        <f t="shared" si="440"/>
        <v>1310.8700000000001</v>
      </c>
    </row>
    <row r="699" spans="1:7" ht="14" hidden="1" x14ac:dyDescent="0.15">
      <c r="A699" s="24">
        <v>37</v>
      </c>
      <c r="B699" s="25"/>
      <c r="C699" s="33">
        <f t="shared" ref="C699:G699" si="441">+C25*$K$3</f>
        <v>2931.92625</v>
      </c>
      <c r="D699" s="33">
        <f t="shared" si="441"/>
        <v>2569.38</v>
      </c>
      <c r="E699" s="33">
        <f t="shared" si="441"/>
        <v>2033.8587500000001</v>
      </c>
      <c r="F699" s="33">
        <f t="shared" si="441"/>
        <v>1763.6437500000002</v>
      </c>
      <c r="G699" s="33">
        <f t="shared" si="441"/>
        <v>1310.8700000000001</v>
      </c>
    </row>
    <row r="700" spans="1:7" ht="14" hidden="1" x14ac:dyDescent="0.15">
      <c r="A700" s="24">
        <v>38</v>
      </c>
      <c r="B700" s="25"/>
      <c r="C700" s="33">
        <f t="shared" ref="C700:G700" si="442">+C26*$K$3</f>
        <v>2931.92625</v>
      </c>
      <c r="D700" s="33">
        <f t="shared" si="442"/>
        <v>2569.38</v>
      </c>
      <c r="E700" s="33">
        <f t="shared" si="442"/>
        <v>2033.8587500000001</v>
      </c>
      <c r="F700" s="33">
        <f t="shared" si="442"/>
        <v>1763.6437500000002</v>
      </c>
      <c r="G700" s="33">
        <f t="shared" si="442"/>
        <v>1310.8700000000001</v>
      </c>
    </row>
    <row r="701" spans="1:7" ht="14" hidden="1" x14ac:dyDescent="0.15">
      <c r="A701" s="24">
        <v>39</v>
      </c>
      <c r="B701" s="25"/>
      <c r="C701" s="33">
        <f t="shared" ref="C701:G701" si="443">+C27*$K$3</f>
        <v>2931.92625</v>
      </c>
      <c r="D701" s="33">
        <f t="shared" si="443"/>
        <v>2569.38</v>
      </c>
      <c r="E701" s="33">
        <f t="shared" si="443"/>
        <v>2033.8587500000001</v>
      </c>
      <c r="F701" s="33">
        <f t="shared" si="443"/>
        <v>1763.6437500000002</v>
      </c>
      <c r="G701" s="33">
        <f t="shared" si="443"/>
        <v>1310.8700000000001</v>
      </c>
    </row>
    <row r="702" spans="1:7" ht="14" hidden="1" x14ac:dyDescent="0.15">
      <c r="A702" s="24">
        <v>40</v>
      </c>
      <c r="B702" s="25"/>
      <c r="C702" s="33">
        <f t="shared" ref="C702:G702" si="444">+C28*$K$3</f>
        <v>3283.7200000000003</v>
      </c>
      <c r="D702" s="33">
        <f t="shared" si="444"/>
        <v>2878.6312500000004</v>
      </c>
      <c r="E702" s="33">
        <f t="shared" si="444"/>
        <v>2268.31</v>
      </c>
      <c r="F702" s="33">
        <f t="shared" si="444"/>
        <v>1967.0062500000001</v>
      </c>
      <c r="G702" s="33">
        <f t="shared" si="444"/>
        <v>1461.405</v>
      </c>
    </row>
    <row r="703" spans="1:7" ht="14" hidden="1" x14ac:dyDescent="0.15">
      <c r="A703" s="24">
        <v>41</v>
      </c>
      <c r="B703" s="25"/>
      <c r="C703" s="33">
        <f t="shared" ref="C703:G703" si="445">+C29*$K$3</f>
        <v>3283.7200000000003</v>
      </c>
      <c r="D703" s="33">
        <f t="shared" si="445"/>
        <v>2878.6312500000004</v>
      </c>
      <c r="E703" s="33">
        <f t="shared" si="445"/>
        <v>2268.31</v>
      </c>
      <c r="F703" s="33">
        <f t="shared" si="445"/>
        <v>1967.0062500000001</v>
      </c>
      <c r="G703" s="33">
        <f t="shared" si="445"/>
        <v>1461.405</v>
      </c>
    </row>
    <row r="704" spans="1:7" ht="14" hidden="1" x14ac:dyDescent="0.15">
      <c r="A704" s="24">
        <v>42</v>
      </c>
      <c r="B704" s="25"/>
      <c r="C704" s="33">
        <f t="shared" ref="C704:G704" si="446">+C30*$K$3</f>
        <v>3283.7200000000003</v>
      </c>
      <c r="D704" s="33">
        <f t="shared" si="446"/>
        <v>2878.6312500000004</v>
      </c>
      <c r="E704" s="33">
        <f t="shared" si="446"/>
        <v>2268.31</v>
      </c>
      <c r="F704" s="33">
        <f t="shared" si="446"/>
        <v>1967.0062500000001</v>
      </c>
      <c r="G704" s="33">
        <f t="shared" si="446"/>
        <v>1461.405</v>
      </c>
    </row>
    <row r="705" spans="1:7" ht="14" hidden="1" x14ac:dyDescent="0.15">
      <c r="A705" s="24">
        <v>43</v>
      </c>
      <c r="B705" s="25"/>
      <c r="C705" s="33">
        <f t="shared" ref="C705:G705" si="447">+C31*$K$3</f>
        <v>3283.7200000000003</v>
      </c>
      <c r="D705" s="33">
        <f t="shared" si="447"/>
        <v>2878.6312500000004</v>
      </c>
      <c r="E705" s="33">
        <f t="shared" si="447"/>
        <v>2268.31</v>
      </c>
      <c r="F705" s="33">
        <f t="shared" si="447"/>
        <v>1967.0062500000001</v>
      </c>
      <c r="G705" s="33">
        <f t="shared" si="447"/>
        <v>1461.405</v>
      </c>
    </row>
    <row r="706" spans="1:7" ht="14" hidden="1" x14ac:dyDescent="0.15">
      <c r="A706" s="24">
        <v>44</v>
      </c>
      <c r="B706" s="25"/>
      <c r="C706" s="33">
        <f t="shared" ref="C706:G706" si="448">+C32*$K$3</f>
        <v>3283.7200000000003</v>
      </c>
      <c r="D706" s="33">
        <f t="shared" si="448"/>
        <v>2878.6312500000004</v>
      </c>
      <c r="E706" s="33">
        <f t="shared" si="448"/>
        <v>2268.31</v>
      </c>
      <c r="F706" s="33">
        <f t="shared" si="448"/>
        <v>1967.0062500000001</v>
      </c>
      <c r="G706" s="33">
        <f t="shared" si="448"/>
        <v>1461.405</v>
      </c>
    </row>
    <row r="707" spans="1:7" ht="14" hidden="1" x14ac:dyDescent="0.15">
      <c r="A707" s="24">
        <v>45</v>
      </c>
      <c r="B707" s="25"/>
      <c r="C707" s="33">
        <f t="shared" ref="C707:G707" si="449">+C33*$K$3</f>
        <v>3675.0174999999999</v>
      </c>
      <c r="D707" s="33">
        <f t="shared" si="449"/>
        <v>3221.7762499999999</v>
      </c>
      <c r="E707" s="33">
        <f t="shared" si="449"/>
        <v>2530.8112499999997</v>
      </c>
      <c r="F707" s="33">
        <f t="shared" si="449"/>
        <v>2194.4450000000002</v>
      </c>
      <c r="G707" s="33">
        <f t="shared" si="449"/>
        <v>1630.6399999999999</v>
      </c>
    </row>
    <row r="708" spans="1:7" ht="14" hidden="1" x14ac:dyDescent="0.15">
      <c r="A708" s="24">
        <v>46</v>
      </c>
      <c r="B708" s="25"/>
      <c r="C708" s="33">
        <f t="shared" ref="C708:G708" si="450">+C34*$K$3</f>
        <v>3675.0174999999999</v>
      </c>
      <c r="D708" s="33">
        <f t="shared" si="450"/>
        <v>3221.7762499999999</v>
      </c>
      <c r="E708" s="33">
        <f t="shared" si="450"/>
        <v>2530.8112499999997</v>
      </c>
      <c r="F708" s="33">
        <f t="shared" si="450"/>
        <v>2194.4450000000002</v>
      </c>
      <c r="G708" s="33">
        <f t="shared" si="450"/>
        <v>1630.6399999999999</v>
      </c>
    </row>
    <row r="709" spans="1:7" ht="14" hidden="1" x14ac:dyDescent="0.15">
      <c r="A709" s="24">
        <v>47</v>
      </c>
      <c r="B709" s="25"/>
      <c r="C709" s="33">
        <f t="shared" ref="C709:G709" si="451">+C35*$K$3</f>
        <v>3675.0174999999999</v>
      </c>
      <c r="D709" s="33">
        <f t="shared" si="451"/>
        <v>3221.7762499999999</v>
      </c>
      <c r="E709" s="33">
        <f t="shared" si="451"/>
        <v>2530.8112499999997</v>
      </c>
      <c r="F709" s="33">
        <f t="shared" si="451"/>
        <v>2194.4450000000002</v>
      </c>
      <c r="G709" s="33">
        <f t="shared" si="451"/>
        <v>1630.6399999999999</v>
      </c>
    </row>
    <row r="710" spans="1:7" ht="14" hidden="1" x14ac:dyDescent="0.15">
      <c r="A710" s="24">
        <v>48</v>
      </c>
      <c r="B710" s="25"/>
      <c r="C710" s="33">
        <f t="shared" ref="C710:G710" si="452">+C36*$K$3</f>
        <v>3675.0174999999999</v>
      </c>
      <c r="D710" s="33">
        <f t="shared" si="452"/>
        <v>3221.7762499999999</v>
      </c>
      <c r="E710" s="33">
        <f t="shared" si="452"/>
        <v>2530.8112499999997</v>
      </c>
      <c r="F710" s="33">
        <f t="shared" si="452"/>
        <v>2194.4450000000002</v>
      </c>
      <c r="G710" s="33">
        <f t="shared" si="452"/>
        <v>1630.6399999999999</v>
      </c>
    </row>
    <row r="711" spans="1:7" ht="14" hidden="1" x14ac:dyDescent="0.15">
      <c r="A711" s="24">
        <v>49</v>
      </c>
      <c r="B711" s="25"/>
      <c r="C711" s="33">
        <f t="shared" ref="C711:G711" si="453">+C37*$K$3</f>
        <v>3675.0174999999999</v>
      </c>
      <c r="D711" s="33">
        <f t="shared" si="453"/>
        <v>3221.7762499999999</v>
      </c>
      <c r="E711" s="33">
        <f t="shared" si="453"/>
        <v>2530.8112499999997</v>
      </c>
      <c r="F711" s="33">
        <f t="shared" si="453"/>
        <v>2194.4450000000002</v>
      </c>
      <c r="G711" s="33">
        <f t="shared" si="453"/>
        <v>1630.6399999999999</v>
      </c>
    </row>
    <row r="712" spans="1:7" ht="14" hidden="1" x14ac:dyDescent="0.15">
      <c r="A712" s="24">
        <v>50</v>
      </c>
      <c r="B712" s="25"/>
      <c r="C712" s="33">
        <f t="shared" ref="C712:G712" si="454">+C38*$K$3</f>
        <v>4115.87</v>
      </c>
      <c r="D712" s="33">
        <f t="shared" si="454"/>
        <v>3608.1650000000004</v>
      </c>
      <c r="E712" s="33">
        <f t="shared" si="454"/>
        <v>2827.9075000000003</v>
      </c>
      <c r="F712" s="33">
        <f t="shared" si="454"/>
        <v>2452.5050000000001</v>
      </c>
      <c r="G712" s="33">
        <f t="shared" si="454"/>
        <v>1822.0812500000002</v>
      </c>
    </row>
    <row r="713" spans="1:7" ht="14" hidden="1" x14ac:dyDescent="0.15">
      <c r="A713" s="24">
        <v>51</v>
      </c>
      <c r="B713" s="25"/>
      <c r="C713" s="33">
        <f t="shared" ref="C713:G713" si="455">+C39*$K$3</f>
        <v>4115.87</v>
      </c>
      <c r="D713" s="33">
        <f t="shared" si="455"/>
        <v>3608.1650000000004</v>
      </c>
      <c r="E713" s="33">
        <f t="shared" si="455"/>
        <v>2827.9075000000003</v>
      </c>
      <c r="F713" s="33">
        <f t="shared" si="455"/>
        <v>2452.5050000000001</v>
      </c>
      <c r="G713" s="33">
        <f t="shared" si="455"/>
        <v>1822.0812500000002</v>
      </c>
    </row>
    <row r="714" spans="1:7" ht="14" hidden="1" x14ac:dyDescent="0.15">
      <c r="A714" s="24">
        <v>52</v>
      </c>
      <c r="B714" s="25"/>
      <c r="C714" s="33">
        <f t="shared" ref="C714:G714" si="456">+C40*$K$3</f>
        <v>4115.87</v>
      </c>
      <c r="D714" s="33">
        <f t="shared" si="456"/>
        <v>3608.1650000000004</v>
      </c>
      <c r="E714" s="33">
        <f t="shared" si="456"/>
        <v>2827.9075000000003</v>
      </c>
      <c r="F714" s="33">
        <f t="shared" si="456"/>
        <v>2452.5050000000001</v>
      </c>
      <c r="G714" s="33">
        <f t="shared" si="456"/>
        <v>1822.0812500000002</v>
      </c>
    </row>
    <row r="715" spans="1:7" ht="14" hidden="1" x14ac:dyDescent="0.15">
      <c r="A715" s="24">
        <v>53</v>
      </c>
      <c r="B715" s="25"/>
      <c r="C715" s="33">
        <f t="shared" ref="C715:G715" si="457">+C41*$K$3</f>
        <v>4115.87</v>
      </c>
      <c r="D715" s="33">
        <f t="shared" si="457"/>
        <v>3608.1650000000004</v>
      </c>
      <c r="E715" s="33">
        <f t="shared" si="457"/>
        <v>2827.9075000000003</v>
      </c>
      <c r="F715" s="33">
        <f t="shared" si="457"/>
        <v>2452.5050000000001</v>
      </c>
      <c r="G715" s="33">
        <f t="shared" si="457"/>
        <v>1822.0812500000002</v>
      </c>
    </row>
    <row r="716" spans="1:7" ht="14" hidden="1" x14ac:dyDescent="0.15">
      <c r="A716" s="24">
        <v>54</v>
      </c>
      <c r="B716" s="27"/>
      <c r="C716" s="33">
        <f t="shared" ref="C716:G716" si="458">+C42*$K$3</f>
        <v>4115.87</v>
      </c>
      <c r="D716" s="33">
        <f t="shared" si="458"/>
        <v>3608.1650000000004</v>
      </c>
      <c r="E716" s="33">
        <f t="shared" si="458"/>
        <v>2827.9075000000003</v>
      </c>
      <c r="F716" s="33">
        <f t="shared" si="458"/>
        <v>2452.5050000000001</v>
      </c>
      <c r="G716" s="33">
        <f t="shared" si="458"/>
        <v>1822.0812500000002</v>
      </c>
    </row>
    <row r="717" spans="1:7" ht="14" hidden="1" x14ac:dyDescent="0.15">
      <c r="A717" s="24">
        <v>55</v>
      </c>
      <c r="B717" s="27"/>
      <c r="C717" s="33">
        <f t="shared" ref="C717:G717" si="459">+C43*$K$3</f>
        <v>4601.1350000000002</v>
      </c>
      <c r="D717" s="33">
        <f t="shared" si="459"/>
        <v>4033.3562500000003</v>
      </c>
      <c r="E717" s="33">
        <f t="shared" si="459"/>
        <v>3156.3262500000001</v>
      </c>
      <c r="F717" s="33">
        <f t="shared" si="459"/>
        <v>2737.4462500000004</v>
      </c>
      <c r="G717" s="33">
        <f t="shared" si="459"/>
        <v>2034.0925000000002</v>
      </c>
    </row>
    <row r="718" spans="1:7" ht="14" hidden="1" x14ac:dyDescent="0.15">
      <c r="A718" s="24">
        <v>56</v>
      </c>
      <c r="B718" s="27"/>
      <c r="C718" s="33">
        <f t="shared" ref="C718:G718" si="460">+C44*$K$3</f>
        <v>4601.1350000000002</v>
      </c>
      <c r="D718" s="33">
        <f t="shared" si="460"/>
        <v>4033.3562500000003</v>
      </c>
      <c r="E718" s="33">
        <f t="shared" si="460"/>
        <v>3156.3262500000001</v>
      </c>
      <c r="F718" s="33">
        <f t="shared" si="460"/>
        <v>2737.4462500000004</v>
      </c>
      <c r="G718" s="33">
        <f t="shared" si="460"/>
        <v>2034.0925000000002</v>
      </c>
    </row>
    <row r="719" spans="1:7" ht="14" hidden="1" x14ac:dyDescent="0.15">
      <c r="A719" s="24">
        <v>57</v>
      </c>
      <c r="B719" s="27"/>
      <c r="C719" s="33">
        <f t="shared" ref="C719:G719" si="461">+C45*$K$3</f>
        <v>4601.1350000000002</v>
      </c>
      <c r="D719" s="33">
        <f t="shared" si="461"/>
        <v>4033.3562500000003</v>
      </c>
      <c r="E719" s="33">
        <f t="shared" si="461"/>
        <v>3156.3262500000001</v>
      </c>
      <c r="F719" s="33">
        <f t="shared" si="461"/>
        <v>2737.4462500000004</v>
      </c>
      <c r="G719" s="33">
        <f t="shared" si="461"/>
        <v>2034.0925000000002</v>
      </c>
    </row>
    <row r="720" spans="1:7" ht="14" hidden="1" x14ac:dyDescent="0.15">
      <c r="A720" s="24">
        <v>58</v>
      </c>
      <c r="B720" s="27"/>
      <c r="C720" s="33">
        <f t="shared" ref="C720:G720" si="462">+C46*$K$3</f>
        <v>4601.1350000000002</v>
      </c>
      <c r="D720" s="33">
        <f t="shared" si="462"/>
        <v>4033.3562500000003</v>
      </c>
      <c r="E720" s="33">
        <f t="shared" si="462"/>
        <v>3156.3262500000001</v>
      </c>
      <c r="F720" s="33">
        <f t="shared" si="462"/>
        <v>2737.4462500000004</v>
      </c>
      <c r="G720" s="33">
        <f t="shared" si="462"/>
        <v>2034.0925000000002</v>
      </c>
    </row>
    <row r="721" spans="1:7" ht="14" hidden="1" x14ac:dyDescent="0.15">
      <c r="A721" s="24">
        <v>59</v>
      </c>
      <c r="B721" s="27"/>
      <c r="C721" s="33">
        <f t="shared" ref="C721:G721" si="463">+C47*$K$3</f>
        <v>4601.1350000000002</v>
      </c>
      <c r="D721" s="33">
        <f t="shared" si="463"/>
        <v>4033.3562500000003</v>
      </c>
      <c r="E721" s="33">
        <f t="shared" si="463"/>
        <v>3156.3262500000001</v>
      </c>
      <c r="F721" s="33">
        <f t="shared" si="463"/>
        <v>2737.4462500000004</v>
      </c>
      <c r="G721" s="33">
        <f t="shared" si="463"/>
        <v>2034.0925000000002</v>
      </c>
    </row>
    <row r="722" spans="1:7" ht="14" hidden="1" x14ac:dyDescent="0.15">
      <c r="A722" s="24">
        <v>60</v>
      </c>
      <c r="B722" s="27"/>
      <c r="C722" s="33">
        <f t="shared" ref="C722:G722" si="464">+C48*$K$3</f>
        <v>4924.6450000000004</v>
      </c>
      <c r="D722" s="33">
        <f t="shared" si="464"/>
        <v>4316.6612500000001</v>
      </c>
      <c r="E722" s="33">
        <f t="shared" si="464"/>
        <v>3376.5187500000002</v>
      </c>
      <c r="F722" s="33">
        <f t="shared" si="464"/>
        <v>2927.4850000000001</v>
      </c>
      <c r="G722" s="33">
        <f t="shared" si="464"/>
        <v>2175.51125</v>
      </c>
    </row>
    <row r="723" spans="1:7" ht="14" hidden="1" x14ac:dyDescent="0.15">
      <c r="A723" s="24">
        <v>61</v>
      </c>
      <c r="B723" s="27"/>
      <c r="C723" s="33">
        <f t="shared" ref="C723:G723" si="465">+C49*$K$3</f>
        <v>5488.4500000000007</v>
      </c>
      <c r="D723" s="33">
        <f t="shared" si="465"/>
        <v>4810.1075000000001</v>
      </c>
      <c r="E723" s="33">
        <f t="shared" si="465"/>
        <v>3759.8687500000001</v>
      </c>
      <c r="F723" s="33">
        <f t="shared" si="465"/>
        <v>3260.3450000000003</v>
      </c>
      <c r="G723" s="33">
        <f t="shared" si="465"/>
        <v>2422.585</v>
      </c>
    </row>
    <row r="724" spans="1:7" ht="14" hidden="1" x14ac:dyDescent="0.15">
      <c r="A724" s="24">
        <v>62</v>
      </c>
      <c r="B724" s="27"/>
      <c r="C724" s="33">
        <f t="shared" ref="C724:G724" si="466">+C50*$K$3</f>
        <v>6097.1350000000002</v>
      </c>
      <c r="D724" s="33">
        <f t="shared" si="466"/>
        <v>5343.9925000000003</v>
      </c>
      <c r="E724" s="33">
        <f t="shared" si="466"/>
        <v>4175.9437500000004</v>
      </c>
      <c r="F724" s="33">
        <f t="shared" si="466"/>
        <v>3621.2550000000001</v>
      </c>
      <c r="G724" s="33">
        <f t="shared" si="466"/>
        <v>2690.4625000000001</v>
      </c>
    </row>
    <row r="725" spans="1:7" ht="14" hidden="1" x14ac:dyDescent="0.15">
      <c r="A725" s="24">
        <v>63</v>
      </c>
      <c r="B725" s="27"/>
      <c r="C725" s="33">
        <f t="shared" ref="C725:G725" si="467">+C51*$K$3</f>
        <v>6752.1025</v>
      </c>
      <c r="D725" s="33">
        <f t="shared" si="467"/>
        <v>5918.3162499999999</v>
      </c>
      <c r="E725" s="33">
        <f t="shared" si="467"/>
        <v>4624.7437500000005</v>
      </c>
      <c r="F725" s="33">
        <f t="shared" si="467"/>
        <v>4010.6825000000003</v>
      </c>
      <c r="G725" s="33">
        <f t="shared" si="467"/>
        <v>2980.0787500000001</v>
      </c>
    </row>
    <row r="726" spans="1:7" ht="14" hidden="1" x14ac:dyDescent="0.15">
      <c r="A726" s="24">
        <v>64</v>
      </c>
      <c r="B726" s="27"/>
      <c r="C726" s="33">
        <f t="shared" ref="C726:G726" si="468">+C52*$K$3</f>
        <v>7453.5862500000012</v>
      </c>
      <c r="D726" s="33">
        <f t="shared" si="468"/>
        <v>6532.8450000000003</v>
      </c>
      <c r="E726" s="33">
        <f t="shared" si="468"/>
        <v>5106.2687500000002</v>
      </c>
      <c r="F726" s="33">
        <f t="shared" si="468"/>
        <v>4427.9262500000004</v>
      </c>
      <c r="G726" s="33">
        <f t="shared" si="468"/>
        <v>3290.0312500000005</v>
      </c>
    </row>
    <row r="727" spans="1:7" ht="14" hidden="1" x14ac:dyDescent="0.15">
      <c r="A727" s="24">
        <v>65</v>
      </c>
      <c r="B727" s="27"/>
      <c r="C727" s="33">
        <f t="shared" ref="C727:G727" si="469">+C53*$K$3</f>
        <v>8200.8850000000002</v>
      </c>
      <c r="D727" s="33">
        <f t="shared" si="469"/>
        <v>7188.0462500000003</v>
      </c>
      <c r="E727" s="33">
        <f t="shared" si="469"/>
        <v>5620.0512500000004</v>
      </c>
      <c r="F727" s="33">
        <f t="shared" si="469"/>
        <v>4873.6875</v>
      </c>
      <c r="G727" s="33">
        <f t="shared" si="469"/>
        <v>3621.0212500000002</v>
      </c>
    </row>
    <row r="728" spans="1:7" ht="14" hidden="1" x14ac:dyDescent="0.15">
      <c r="A728" s="24">
        <v>66</v>
      </c>
      <c r="B728" s="27"/>
      <c r="C728" s="33">
        <f t="shared" ref="C728:G728" si="470">+C54*$K$3</f>
        <v>8993.2975000000006</v>
      </c>
      <c r="D728" s="33">
        <f t="shared" si="470"/>
        <v>7883.2187500000009</v>
      </c>
      <c r="E728" s="33">
        <f t="shared" si="470"/>
        <v>6166.3250000000007</v>
      </c>
      <c r="F728" s="33">
        <f t="shared" si="470"/>
        <v>5347.4987500000007</v>
      </c>
      <c r="G728" s="33">
        <f t="shared" si="470"/>
        <v>3972.3475000000003</v>
      </c>
    </row>
    <row r="729" spans="1:7" ht="14" hidden="1" x14ac:dyDescent="0.15">
      <c r="A729" s="24">
        <v>67</v>
      </c>
      <c r="B729" s="27"/>
      <c r="C729" s="33">
        <f t="shared" ref="C729:G729" si="471">+C55*$K$3</f>
        <v>9832.6937500000004</v>
      </c>
      <c r="D729" s="33">
        <f t="shared" si="471"/>
        <v>8618.5962500000005</v>
      </c>
      <c r="E729" s="33">
        <f t="shared" si="471"/>
        <v>6745.3237500000005</v>
      </c>
      <c r="F729" s="33">
        <f t="shared" si="471"/>
        <v>5848.6587500000005</v>
      </c>
      <c r="G729" s="33">
        <f t="shared" si="471"/>
        <v>4345.4125000000004</v>
      </c>
    </row>
    <row r="730" spans="1:7" ht="14" hidden="1" x14ac:dyDescent="0.15">
      <c r="A730" s="24">
        <v>68</v>
      </c>
      <c r="B730" s="27"/>
      <c r="C730" s="33">
        <f t="shared" ref="C730:G730" si="472">+C56*$K$3</f>
        <v>10716.97</v>
      </c>
      <c r="D730" s="33">
        <f t="shared" si="472"/>
        <v>9394.6462499999998</v>
      </c>
      <c r="E730" s="33">
        <f t="shared" si="472"/>
        <v>7356.5800000000008</v>
      </c>
      <c r="F730" s="33">
        <f t="shared" si="472"/>
        <v>6379.505000000001</v>
      </c>
      <c r="G730" s="33">
        <f t="shared" si="472"/>
        <v>4739.9825000000001</v>
      </c>
    </row>
    <row r="731" spans="1:7" ht="14" hidden="1" x14ac:dyDescent="0.15">
      <c r="A731" s="24">
        <v>69</v>
      </c>
      <c r="B731" s="27"/>
      <c r="C731" s="33">
        <f t="shared" ref="C731:G731" si="473">+C57*$K$3</f>
        <v>11648.931250000001</v>
      </c>
      <c r="D731" s="33">
        <f t="shared" si="473"/>
        <v>10210.43375</v>
      </c>
      <c r="E731" s="33">
        <f t="shared" si="473"/>
        <v>8000.7950000000001</v>
      </c>
      <c r="F731" s="33">
        <f t="shared" si="473"/>
        <v>6937.9337500000001</v>
      </c>
      <c r="G731" s="33">
        <f t="shared" si="473"/>
        <v>5154.8887500000001</v>
      </c>
    </row>
    <row r="732" spans="1:7" ht="14" hidden="1" x14ac:dyDescent="0.15">
      <c r="A732" s="24">
        <v>70</v>
      </c>
      <c r="B732" s="27"/>
      <c r="C732" s="33">
        <f t="shared" ref="C732:G732" si="474">+C58*$K$3</f>
        <v>12625.772500000001</v>
      </c>
      <c r="D732" s="33">
        <f t="shared" si="474"/>
        <v>11066.660000000002</v>
      </c>
      <c r="E732" s="33">
        <f t="shared" si="474"/>
        <v>8677.0337500000005</v>
      </c>
      <c r="F732" s="33">
        <f t="shared" si="474"/>
        <v>7524.4125000000004</v>
      </c>
      <c r="G732" s="33">
        <f t="shared" si="474"/>
        <v>5590.1312500000004</v>
      </c>
    </row>
    <row r="733" spans="1:7" ht="14" hidden="1" x14ac:dyDescent="0.15">
      <c r="A733" s="24">
        <v>71</v>
      </c>
      <c r="B733" s="27"/>
      <c r="C733" s="33">
        <f t="shared" ref="C733:G733" si="475">+C59*$K$3</f>
        <v>13648.6625</v>
      </c>
      <c r="D733" s="33">
        <f t="shared" si="475"/>
        <v>11963.325000000001</v>
      </c>
      <c r="E733" s="33">
        <f t="shared" si="475"/>
        <v>9386.6987499999996</v>
      </c>
      <c r="F733" s="33">
        <f t="shared" si="475"/>
        <v>8139.1750000000011</v>
      </c>
      <c r="G733" s="33">
        <f t="shared" si="475"/>
        <v>6047.3462500000005</v>
      </c>
    </row>
    <row r="734" spans="1:7" ht="14" hidden="1" x14ac:dyDescent="0.15">
      <c r="A734" s="24">
        <v>72</v>
      </c>
      <c r="B734" s="27"/>
      <c r="C734" s="33">
        <f t="shared" ref="C734:G734" si="476">+C60*$K$3</f>
        <v>14717.60125</v>
      </c>
      <c r="D734" s="33">
        <f t="shared" si="476"/>
        <v>12899.96125</v>
      </c>
      <c r="E734" s="33">
        <f t="shared" si="476"/>
        <v>10127.686250000001</v>
      </c>
      <c r="F734" s="33">
        <f t="shared" si="476"/>
        <v>8782.2212500000005</v>
      </c>
      <c r="G734" s="33">
        <f t="shared" si="476"/>
        <v>6524.43</v>
      </c>
    </row>
    <row r="735" spans="1:7" ht="14" hidden="1" x14ac:dyDescent="0.15">
      <c r="A735" s="24">
        <v>73</v>
      </c>
      <c r="B735" s="27"/>
      <c r="C735" s="33">
        <f t="shared" ref="C735:G735" si="477">+C61*$K$3</f>
        <v>15832.12125</v>
      </c>
      <c r="D735" s="33">
        <f t="shared" si="477"/>
        <v>13877.27</v>
      </c>
      <c r="E735" s="33">
        <f t="shared" si="477"/>
        <v>10902.1</v>
      </c>
      <c r="F735" s="33">
        <f t="shared" si="477"/>
        <v>9453.5512500000004</v>
      </c>
      <c r="G735" s="33">
        <f t="shared" si="477"/>
        <v>7023.9537499999997</v>
      </c>
    </row>
    <row r="736" spans="1:7" ht="14" hidden="1" x14ac:dyDescent="0.15">
      <c r="A736" s="24">
        <v>74</v>
      </c>
      <c r="B736" s="27"/>
      <c r="C736" s="33">
        <f t="shared" ref="C736:G736" si="478">+C62*$K$3</f>
        <v>16993.157500000001</v>
      </c>
      <c r="D736" s="33">
        <f t="shared" si="478"/>
        <v>14894.550000000001</v>
      </c>
      <c r="E736" s="33">
        <f t="shared" si="478"/>
        <v>11708.77125</v>
      </c>
      <c r="F736" s="33">
        <f t="shared" si="478"/>
        <v>10152.931250000001</v>
      </c>
      <c r="G736" s="33">
        <f t="shared" si="478"/>
        <v>7543.5800000000008</v>
      </c>
    </row>
    <row r="737" spans="1:7" ht="14" hidden="1" x14ac:dyDescent="0.15">
      <c r="A737" s="24">
        <v>75</v>
      </c>
      <c r="B737" s="27"/>
      <c r="C737" s="33">
        <f t="shared" ref="C737:G737" si="479">+C63*$K$3</f>
        <v>18199.775000000001</v>
      </c>
      <c r="D737" s="33">
        <f t="shared" si="479"/>
        <v>15953.203750000002</v>
      </c>
      <c r="E737" s="33">
        <f t="shared" si="479"/>
        <v>12547.7</v>
      </c>
      <c r="F737" s="33">
        <f t="shared" si="479"/>
        <v>10880.36125</v>
      </c>
      <c r="G737" s="33">
        <f t="shared" si="479"/>
        <v>8083.3087500000001</v>
      </c>
    </row>
    <row r="738" spans="1:7" ht="14" hidden="1" x14ac:dyDescent="0.15">
      <c r="A738" s="24">
        <v>76</v>
      </c>
      <c r="B738" s="27"/>
      <c r="C738" s="33">
        <f t="shared" ref="C738:G738" si="480">+C64*$K$3</f>
        <v>18199.775000000001</v>
      </c>
      <c r="D738" s="33">
        <f t="shared" si="480"/>
        <v>15953.203750000002</v>
      </c>
      <c r="E738" s="33">
        <f t="shared" si="480"/>
        <v>12547.7</v>
      </c>
      <c r="F738" s="33">
        <f t="shared" si="480"/>
        <v>10880.36125</v>
      </c>
      <c r="G738" s="33">
        <f t="shared" si="480"/>
        <v>8083.3087500000001</v>
      </c>
    </row>
    <row r="739" spans="1:7" ht="14" hidden="1" x14ac:dyDescent="0.15">
      <c r="A739" s="24">
        <v>77</v>
      </c>
      <c r="B739" s="27"/>
      <c r="C739" s="33">
        <f t="shared" ref="C739:G739" si="481">+C65*$K$3</f>
        <v>18199.775000000001</v>
      </c>
      <c r="D739" s="33">
        <f t="shared" si="481"/>
        <v>15953.203750000002</v>
      </c>
      <c r="E739" s="33">
        <f t="shared" si="481"/>
        <v>12547.7</v>
      </c>
      <c r="F739" s="33">
        <f t="shared" si="481"/>
        <v>10880.36125</v>
      </c>
      <c r="G739" s="33">
        <f t="shared" si="481"/>
        <v>8083.3087500000001</v>
      </c>
    </row>
    <row r="740" spans="1:7" ht="14" hidden="1" x14ac:dyDescent="0.15">
      <c r="A740" s="24">
        <v>78</v>
      </c>
      <c r="B740" s="27"/>
      <c r="C740" s="33">
        <f t="shared" ref="C740:G740" si="482">+C66*$K$3</f>
        <v>18199.775000000001</v>
      </c>
      <c r="D740" s="33">
        <f t="shared" si="482"/>
        <v>15953.203750000002</v>
      </c>
      <c r="E740" s="33">
        <f t="shared" si="482"/>
        <v>12547.7</v>
      </c>
      <c r="F740" s="33">
        <f t="shared" si="482"/>
        <v>10880.36125</v>
      </c>
      <c r="G740" s="33">
        <f t="shared" si="482"/>
        <v>8083.3087500000001</v>
      </c>
    </row>
    <row r="741" spans="1:7" ht="14" hidden="1" x14ac:dyDescent="0.15">
      <c r="A741" s="24">
        <v>79</v>
      </c>
      <c r="B741" s="27"/>
      <c r="C741" s="33">
        <f t="shared" ref="C741:G741" si="483">+C67*$K$3</f>
        <v>18199.775000000001</v>
      </c>
      <c r="D741" s="33">
        <f t="shared" si="483"/>
        <v>15953.203750000002</v>
      </c>
      <c r="E741" s="33">
        <f t="shared" si="483"/>
        <v>12547.7</v>
      </c>
      <c r="F741" s="33">
        <f t="shared" si="483"/>
        <v>10880.36125</v>
      </c>
      <c r="G741" s="33">
        <f t="shared" si="483"/>
        <v>8083.3087500000001</v>
      </c>
    </row>
    <row r="742" spans="1:7" ht="14" hidden="1" x14ac:dyDescent="0.15">
      <c r="A742" s="24">
        <v>80</v>
      </c>
      <c r="B742" s="27"/>
      <c r="C742" s="33">
        <f t="shared" ref="C742:G742" si="484">+C68*$K$3</f>
        <v>18199.775000000001</v>
      </c>
      <c r="D742" s="33">
        <f t="shared" si="484"/>
        <v>15953.203750000002</v>
      </c>
      <c r="E742" s="33">
        <f t="shared" si="484"/>
        <v>12547.7</v>
      </c>
      <c r="F742" s="33">
        <f t="shared" si="484"/>
        <v>10880.36125</v>
      </c>
      <c r="G742" s="33">
        <f t="shared" si="484"/>
        <v>8083.3087500000001</v>
      </c>
    </row>
    <row r="743" spans="1:7" ht="14" hidden="1" x14ac:dyDescent="0.15">
      <c r="A743" s="24">
        <v>81</v>
      </c>
      <c r="B743" s="27"/>
      <c r="C743" s="33">
        <f t="shared" ref="C743:G743" si="485">+C69*$K$3</f>
        <v>18199.775000000001</v>
      </c>
      <c r="D743" s="33">
        <f t="shared" si="485"/>
        <v>15953.203750000002</v>
      </c>
      <c r="E743" s="33">
        <f t="shared" si="485"/>
        <v>12547.7</v>
      </c>
      <c r="F743" s="33">
        <f t="shared" si="485"/>
        <v>10880.36125</v>
      </c>
      <c r="G743" s="33">
        <f t="shared" si="485"/>
        <v>8083.3087500000001</v>
      </c>
    </row>
    <row r="744" spans="1:7" ht="14" hidden="1" x14ac:dyDescent="0.15">
      <c r="A744" s="24">
        <v>82</v>
      </c>
      <c r="B744" s="27"/>
      <c r="C744" s="33">
        <f t="shared" ref="C744:G744" si="486">+C70*$K$3</f>
        <v>18199.775000000001</v>
      </c>
      <c r="D744" s="33">
        <f t="shared" si="486"/>
        <v>15953.203750000002</v>
      </c>
      <c r="E744" s="33">
        <f t="shared" si="486"/>
        <v>12547.7</v>
      </c>
      <c r="F744" s="33">
        <f t="shared" si="486"/>
        <v>10880.36125</v>
      </c>
      <c r="G744" s="33">
        <f t="shared" si="486"/>
        <v>8083.3087500000001</v>
      </c>
    </row>
    <row r="745" spans="1:7" ht="14" hidden="1" x14ac:dyDescent="0.15">
      <c r="A745" s="24">
        <v>83</v>
      </c>
      <c r="B745" s="27"/>
      <c r="C745" s="33">
        <f t="shared" ref="C745:G745" si="487">+C71*$K$3</f>
        <v>18199.775000000001</v>
      </c>
      <c r="D745" s="33">
        <f t="shared" si="487"/>
        <v>15953.203750000002</v>
      </c>
      <c r="E745" s="33">
        <f t="shared" si="487"/>
        <v>12547.7</v>
      </c>
      <c r="F745" s="33">
        <f t="shared" si="487"/>
        <v>10880.36125</v>
      </c>
      <c r="G745" s="33">
        <f t="shared" si="487"/>
        <v>8083.3087500000001</v>
      </c>
    </row>
    <row r="746" spans="1:7" ht="14" hidden="1" x14ac:dyDescent="0.15">
      <c r="A746" s="24">
        <v>84</v>
      </c>
      <c r="B746" s="27" t="s">
        <v>3</v>
      </c>
      <c r="C746" s="33">
        <f t="shared" ref="C746:G746" si="488">+C72*$K$3</f>
        <v>18199.775000000001</v>
      </c>
      <c r="D746" s="33">
        <f t="shared" si="488"/>
        <v>15953.203750000002</v>
      </c>
      <c r="E746" s="33">
        <f t="shared" si="488"/>
        <v>12547.7</v>
      </c>
      <c r="F746" s="33">
        <f t="shared" si="488"/>
        <v>10880.36125</v>
      </c>
      <c r="G746" s="33">
        <f t="shared" si="488"/>
        <v>8083.3087500000001</v>
      </c>
    </row>
    <row r="747" spans="1:7" ht="14" hidden="1" x14ac:dyDescent="0.15">
      <c r="A747" s="24">
        <v>1</v>
      </c>
      <c r="B747" s="27" t="s">
        <v>4</v>
      </c>
      <c r="C747" s="33">
        <f t="shared" ref="C747:G747" si="489">+C73*$K$3</f>
        <v>933.36374999999998</v>
      </c>
      <c r="D747" s="33">
        <f t="shared" si="489"/>
        <v>818.82624999999996</v>
      </c>
      <c r="E747" s="33">
        <f t="shared" si="489"/>
        <v>665.48625000000004</v>
      </c>
      <c r="F747" s="33">
        <f t="shared" si="489"/>
        <v>577.36250000000007</v>
      </c>
      <c r="G747" s="33">
        <f t="shared" si="489"/>
        <v>429.16500000000002</v>
      </c>
    </row>
    <row r="748" spans="1:7" ht="14" hidden="1" x14ac:dyDescent="0.15">
      <c r="A748" s="24">
        <v>2</v>
      </c>
      <c r="B748" s="27" t="s">
        <v>1</v>
      </c>
      <c r="C748" s="33">
        <f t="shared" ref="C748:G748" si="490">+C74*$K$3</f>
        <v>1587.39625</v>
      </c>
      <c r="D748" s="33">
        <f t="shared" si="490"/>
        <v>1391.28</v>
      </c>
      <c r="E748" s="33">
        <f t="shared" si="490"/>
        <v>1130.1812500000001</v>
      </c>
      <c r="F748" s="33">
        <f t="shared" si="490"/>
        <v>980.34750000000008</v>
      </c>
      <c r="G748" s="33">
        <f t="shared" si="490"/>
        <v>728.59875</v>
      </c>
    </row>
    <row r="749" spans="1:7" ht="15" hidden="1" thickBot="1" x14ac:dyDescent="0.2">
      <c r="A749" s="24">
        <v>3</v>
      </c>
      <c r="B749" s="27" t="s">
        <v>5</v>
      </c>
      <c r="C749" s="33">
        <f t="shared" ref="C749:G749" si="491">+C75*$K$3</f>
        <v>2240.2600000000002</v>
      </c>
      <c r="D749" s="33">
        <f t="shared" si="491"/>
        <v>1964.4349999999999</v>
      </c>
      <c r="E749" s="33">
        <f t="shared" si="491"/>
        <v>1596.2787499999999</v>
      </c>
      <c r="F749" s="33">
        <f t="shared" si="491"/>
        <v>1384.0337500000001</v>
      </c>
      <c r="G749" s="33">
        <f t="shared" si="491"/>
        <v>1028.5</v>
      </c>
    </row>
    <row r="750" spans="1:7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7" ht="18" hidden="1" x14ac:dyDescent="0.2">
      <c r="A751" s="498" t="s">
        <v>17</v>
      </c>
      <c r="B751" s="499"/>
      <c r="C751" s="499"/>
      <c r="D751" s="499"/>
      <c r="E751" s="499"/>
      <c r="F751" s="499"/>
      <c r="G751" s="500"/>
    </row>
    <row r="752" spans="1:7" ht="18" hidden="1" x14ac:dyDescent="0.2">
      <c r="A752" s="492" t="s">
        <v>12</v>
      </c>
      <c r="B752" s="493"/>
      <c r="C752" s="493"/>
      <c r="D752" s="493"/>
      <c r="E752" s="493"/>
      <c r="F752" s="493"/>
      <c r="G752" s="494"/>
    </row>
    <row r="753" spans="1:7" hidden="1" x14ac:dyDescent="0.15">
      <c r="A753" s="495" t="s">
        <v>0</v>
      </c>
      <c r="B753" s="496"/>
      <c r="C753" s="496"/>
      <c r="D753" s="496"/>
      <c r="E753" s="496"/>
      <c r="F753" s="496"/>
      <c r="G753" s="497"/>
    </row>
    <row r="754" spans="1:7" hidden="1" x14ac:dyDescent="0.15">
      <c r="A754" s="24" t="s">
        <v>2</v>
      </c>
      <c r="B754" s="25" t="s">
        <v>2</v>
      </c>
      <c r="C754" s="35">
        <v>2000</v>
      </c>
      <c r="D754" s="35">
        <v>3500</v>
      </c>
      <c r="E754" s="39">
        <v>5000</v>
      </c>
      <c r="F754" s="26"/>
      <c r="G754" s="30"/>
    </row>
    <row r="755" spans="1:7" ht="14" hidden="1" x14ac:dyDescent="0.15">
      <c r="A755" s="24">
        <v>18</v>
      </c>
      <c r="B755" s="27"/>
      <c r="C755" s="33">
        <f>+C155*$K$3</f>
        <v>1439.9</v>
      </c>
      <c r="D755" s="33">
        <f t="shared" ref="D755:G755" si="492">+D155*$K$3</f>
        <v>1306.42875</v>
      </c>
      <c r="E755" s="33">
        <f t="shared" si="492"/>
        <v>950.89499999999998</v>
      </c>
      <c r="F755" s="33">
        <f t="shared" si="492"/>
        <v>678.34249999999997</v>
      </c>
      <c r="G755" s="33">
        <f t="shared" si="492"/>
        <v>532.01499999999999</v>
      </c>
    </row>
    <row r="756" spans="1:7" ht="14" hidden="1" x14ac:dyDescent="0.15">
      <c r="A756" s="24">
        <v>19</v>
      </c>
      <c r="B756" s="27"/>
      <c r="C756" s="33">
        <f t="shared" ref="C756:G756" si="493">+C156*$K$3</f>
        <v>1439.9</v>
      </c>
      <c r="D756" s="33">
        <f t="shared" si="493"/>
        <v>1306.42875</v>
      </c>
      <c r="E756" s="33">
        <f t="shared" si="493"/>
        <v>950.89499999999998</v>
      </c>
      <c r="F756" s="33">
        <f t="shared" si="493"/>
        <v>678.34249999999997</v>
      </c>
      <c r="G756" s="33">
        <f t="shared" si="493"/>
        <v>532.01499999999999</v>
      </c>
    </row>
    <row r="757" spans="1:7" ht="14" hidden="1" x14ac:dyDescent="0.15">
      <c r="A757" s="24">
        <v>20</v>
      </c>
      <c r="B757" s="27"/>
      <c r="C757" s="33">
        <f t="shared" ref="C757:G757" si="494">+C157*$K$3</f>
        <v>1439.9</v>
      </c>
      <c r="D757" s="33">
        <f t="shared" si="494"/>
        <v>1306.42875</v>
      </c>
      <c r="E757" s="33">
        <f t="shared" si="494"/>
        <v>950.89499999999998</v>
      </c>
      <c r="F757" s="33">
        <f t="shared" si="494"/>
        <v>678.34249999999997</v>
      </c>
      <c r="G757" s="33">
        <f t="shared" si="494"/>
        <v>532.01499999999999</v>
      </c>
    </row>
    <row r="758" spans="1:7" ht="14" hidden="1" x14ac:dyDescent="0.15">
      <c r="A758" s="24">
        <v>21</v>
      </c>
      <c r="B758" s="27"/>
      <c r="C758" s="33">
        <f t="shared" ref="C758:G758" si="495">+C158*$K$3</f>
        <v>1439.9</v>
      </c>
      <c r="D758" s="33">
        <f t="shared" si="495"/>
        <v>1306.42875</v>
      </c>
      <c r="E758" s="33">
        <f t="shared" si="495"/>
        <v>950.89499999999998</v>
      </c>
      <c r="F758" s="33">
        <f t="shared" si="495"/>
        <v>678.34249999999997</v>
      </c>
      <c r="G758" s="33">
        <f t="shared" si="495"/>
        <v>532.01499999999999</v>
      </c>
    </row>
    <row r="759" spans="1:7" ht="14" hidden="1" x14ac:dyDescent="0.15">
      <c r="A759" s="24">
        <v>22</v>
      </c>
      <c r="B759" s="27"/>
      <c r="C759" s="33">
        <f t="shared" ref="C759:G759" si="496">+C159*$K$3</f>
        <v>1439.9</v>
      </c>
      <c r="D759" s="33">
        <f t="shared" si="496"/>
        <v>1306.42875</v>
      </c>
      <c r="E759" s="33">
        <f t="shared" si="496"/>
        <v>950.89499999999998</v>
      </c>
      <c r="F759" s="33">
        <f t="shared" si="496"/>
        <v>678.34249999999997</v>
      </c>
      <c r="G759" s="33">
        <f t="shared" si="496"/>
        <v>532.01499999999999</v>
      </c>
    </row>
    <row r="760" spans="1:7" ht="14" hidden="1" x14ac:dyDescent="0.15">
      <c r="A760" s="24">
        <v>23</v>
      </c>
      <c r="B760" s="27"/>
      <c r="C760" s="33">
        <f t="shared" ref="C760:G760" si="497">+C160*$K$3</f>
        <v>1439.9</v>
      </c>
      <c r="D760" s="33">
        <f t="shared" si="497"/>
        <v>1306.42875</v>
      </c>
      <c r="E760" s="33">
        <f t="shared" si="497"/>
        <v>950.89499999999998</v>
      </c>
      <c r="F760" s="33">
        <f t="shared" si="497"/>
        <v>678.34249999999997</v>
      </c>
      <c r="G760" s="33">
        <f t="shared" si="497"/>
        <v>532.01499999999999</v>
      </c>
    </row>
    <row r="761" spans="1:7" ht="14" hidden="1" x14ac:dyDescent="0.15">
      <c r="A761" s="24">
        <v>24</v>
      </c>
      <c r="B761" s="27"/>
      <c r="C761" s="33">
        <f t="shared" ref="C761:G761" si="498">+C161*$K$3</f>
        <v>1439.9</v>
      </c>
      <c r="D761" s="33">
        <f t="shared" si="498"/>
        <v>1306.42875</v>
      </c>
      <c r="E761" s="33">
        <f t="shared" si="498"/>
        <v>950.89499999999998</v>
      </c>
      <c r="F761" s="33">
        <f t="shared" si="498"/>
        <v>678.34249999999997</v>
      </c>
      <c r="G761" s="33">
        <f t="shared" si="498"/>
        <v>532.01499999999999</v>
      </c>
    </row>
    <row r="762" spans="1:7" ht="14" hidden="1" x14ac:dyDescent="0.15">
      <c r="A762" s="24">
        <v>25</v>
      </c>
      <c r="B762" s="27"/>
      <c r="C762" s="33">
        <f t="shared" ref="C762:G762" si="499">+C162*$K$3</f>
        <v>1538.5425</v>
      </c>
      <c r="D762" s="33">
        <f t="shared" si="499"/>
        <v>1395.9550000000002</v>
      </c>
      <c r="E762" s="33">
        <f t="shared" si="499"/>
        <v>1005.3587500000001</v>
      </c>
      <c r="F762" s="33">
        <f t="shared" si="499"/>
        <v>716.91125</v>
      </c>
      <c r="G762" s="33">
        <f t="shared" si="499"/>
        <v>562.40250000000003</v>
      </c>
    </row>
    <row r="763" spans="1:7" ht="14" hidden="1" x14ac:dyDescent="0.15">
      <c r="A763" s="24">
        <v>26</v>
      </c>
      <c r="B763" s="27"/>
      <c r="C763" s="33">
        <f t="shared" ref="C763:G763" si="500">+C163*$K$3</f>
        <v>1538.5425</v>
      </c>
      <c r="D763" s="33">
        <f t="shared" si="500"/>
        <v>1395.9550000000002</v>
      </c>
      <c r="E763" s="33">
        <f t="shared" si="500"/>
        <v>1005.3587500000001</v>
      </c>
      <c r="F763" s="33">
        <f t="shared" si="500"/>
        <v>716.91125</v>
      </c>
      <c r="G763" s="33">
        <f t="shared" si="500"/>
        <v>562.40250000000003</v>
      </c>
    </row>
    <row r="764" spans="1:7" ht="14" hidden="1" x14ac:dyDescent="0.15">
      <c r="A764" s="24">
        <v>27</v>
      </c>
      <c r="B764" s="27"/>
      <c r="C764" s="33">
        <f t="shared" ref="C764:G764" si="501">+C164*$K$3</f>
        <v>1538.5425</v>
      </c>
      <c r="D764" s="33">
        <f t="shared" si="501"/>
        <v>1395.9550000000002</v>
      </c>
      <c r="E764" s="33">
        <f t="shared" si="501"/>
        <v>1005.3587500000001</v>
      </c>
      <c r="F764" s="33">
        <f t="shared" si="501"/>
        <v>716.91125</v>
      </c>
      <c r="G764" s="33">
        <f t="shared" si="501"/>
        <v>562.40250000000003</v>
      </c>
    </row>
    <row r="765" spans="1:7" ht="14" hidden="1" x14ac:dyDescent="0.15">
      <c r="A765" s="24">
        <v>28</v>
      </c>
      <c r="B765" s="27"/>
      <c r="C765" s="33">
        <f t="shared" ref="C765:G765" si="502">+C165*$K$3</f>
        <v>1538.5425</v>
      </c>
      <c r="D765" s="33">
        <f t="shared" si="502"/>
        <v>1395.9550000000002</v>
      </c>
      <c r="E765" s="33">
        <f t="shared" si="502"/>
        <v>1005.3587500000001</v>
      </c>
      <c r="F765" s="33">
        <f t="shared" si="502"/>
        <v>716.91125</v>
      </c>
      <c r="G765" s="33">
        <f t="shared" si="502"/>
        <v>562.40250000000003</v>
      </c>
    </row>
    <row r="766" spans="1:7" ht="14" hidden="1" x14ac:dyDescent="0.15">
      <c r="A766" s="24">
        <v>29</v>
      </c>
      <c r="B766" s="27"/>
      <c r="C766" s="33">
        <f t="shared" ref="C766:G766" si="503">+C166*$K$3</f>
        <v>1538.5425</v>
      </c>
      <c r="D766" s="33">
        <f t="shared" si="503"/>
        <v>1395.9550000000002</v>
      </c>
      <c r="E766" s="33">
        <f t="shared" si="503"/>
        <v>1005.3587500000001</v>
      </c>
      <c r="F766" s="33">
        <f t="shared" si="503"/>
        <v>716.91125</v>
      </c>
      <c r="G766" s="33">
        <f t="shared" si="503"/>
        <v>562.40250000000003</v>
      </c>
    </row>
    <row r="767" spans="1:7" ht="14" hidden="1" x14ac:dyDescent="0.15">
      <c r="A767" s="24">
        <v>30</v>
      </c>
      <c r="B767" s="27"/>
      <c r="C767" s="33">
        <f t="shared" ref="C767:G767" si="504">+C167*$K$3</f>
        <v>1711.0500000000002</v>
      </c>
      <c r="D767" s="33">
        <f t="shared" si="504"/>
        <v>1552.5675000000001</v>
      </c>
      <c r="E767" s="33">
        <f t="shared" si="504"/>
        <v>1103.5337500000001</v>
      </c>
      <c r="F767" s="33">
        <f t="shared" si="504"/>
        <v>786.80250000000001</v>
      </c>
      <c r="G767" s="33">
        <f t="shared" si="504"/>
        <v>617.1</v>
      </c>
    </row>
    <row r="768" spans="1:7" ht="14" hidden="1" x14ac:dyDescent="0.15">
      <c r="A768" s="24">
        <v>31</v>
      </c>
      <c r="B768" s="27"/>
      <c r="C768" s="33">
        <f t="shared" ref="C768:G768" si="505">+C168*$K$3</f>
        <v>1711.0500000000002</v>
      </c>
      <c r="D768" s="33">
        <f t="shared" si="505"/>
        <v>1552.5675000000001</v>
      </c>
      <c r="E768" s="33">
        <f t="shared" si="505"/>
        <v>1103.5337500000001</v>
      </c>
      <c r="F768" s="33">
        <f t="shared" si="505"/>
        <v>786.80250000000001</v>
      </c>
      <c r="G768" s="33">
        <f t="shared" si="505"/>
        <v>617.1</v>
      </c>
    </row>
    <row r="769" spans="1:7" ht="14" hidden="1" x14ac:dyDescent="0.15">
      <c r="A769" s="24">
        <v>32</v>
      </c>
      <c r="B769" s="27"/>
      <c r="C769" s="33">
        <f t="shared" ref="C769:G769" si="506">+C169*$K$3</f>
        <v>1711.0500000000002</v>
      </c>
      <c r="D769" s="33">
        <f t="shared" si="506"/>
        <v>1552.5675000000001</v>
      </c>
      <c r="E769" s="33">
        <f t="shared" si="506"/>
        <v>1103.5337500000001</v>
      </c>
      <c r="F769" s="33">
        <f t="shared" si="506"/>
        <v>786.80250000000001</v>
      </c>
      <c r="G769" s="33">
        <f t="shared" si="506"/>
        <v>617.1</v>
      </c>
    </row>
    <row r="770" spans="1:7" ht="14" hidden="1" x14ac:dyDescent="0.15">
      <c r="A770" s="24">
        <v>33</v>
      </c>
      <c r="B770" s="27"/>
      <c r="C770" s="33">
        <f t="shared" ref="C770:G770" si="507">+C170*$K$3</f>
        <v>1711.0500000000002</v>
      </c>
      <c r="D770" s="33">
        <f t="shared" si="507"/>
        <v>1552.5675000000001</v>
      </c>
      <c r="E770" s="33">
        <f t="shared" si="507"/>
        <v>1103.5337500000001</v>
      </c>
      <c r="F770" s="33">
        <f t="shared" si="507"/>
        <v>786.80250000000001</v>
      </c>
      <c r="G770" s="33">
        <f t="shared" si="507"/>
        <v>617.1</v>
      </c>
    </row>
    <row r="771" spans="1:7" ht="14" hidden="1" x14ac:dyDescent="0.15">
      <c r="A771" s="24">
        <v>34</v>
      </c>
      <c r="B771" s="27"/>
      <c r="C771" s="33">
        <f t="shared" ref="C771:G771" si="508">+C171*$K$3</f>
        <v>1711.0500000000002</v>
      </c>
      <c r="D771" s="33">
        <f t="shared" si="508"/>
        <v>1552.5675000000001</v>
      </c>
      <c r="E771" s="33">
        <f t="shared" si="508"/>
        <v>1103.5337500000001</v>
      </c>
      <c r="F771" s="33">
        <f t="shared" si="508"/>
        <v>786.80250000000001</v>
      </c>
      <c r="G771" s="33">
        <f t="shared" si="508"/>
        <v>617.1</v>
      </c>
    </row>
    <row r="772" spans="1:7" ht="14" hidden="1" x14ac:dyDescent="0.15">
      <c r="A772" s="24">
        <v>35</v>
      </c>
      <c r="B772" s="27"/>
      <c r="C772" s="33">
        <f t="shared" ref="C772:G772" si="509">+C172*$K$3</f>
        <v>1909.7375000000002</v>
      </c>
      <c r="D772" s="33">
        <f t="shared" si="509"/>
        <v>1733.49</v>
      </c>
      <c r="E772" s="33">
        <f t="shared" si="509"/>
        <v>1219.4737500000001</v>
      </c>
      <c r="F772" s="33">
        <f t="shared" si="509"/>
        <v>869.78375000000005</v>
      </c>
      <c r="G772" s="33">
        <f t="shared" si="509"/>
        <v>682.31625000000008</v>
      </c>
    </row>
    <row r="773" spans="1:7" ht="14" hidden="1" x14ac:dyDescent="0.15">
      <c r="A773" s="24">
        <v>36</v>
      </c>
      <c r="B773" s="27"/>
      <c r="C773" s="33">
        <f t="shared" ref="C773:G773" si="510">+C173*$K$3</f>
        <v>1909.7375000000002</v>
      </c>
      <c r="D773" s="33">
        <f t="shared" si="510"/>
        <v>1733.49</v>
      </c>
      <c r="E773" s="33">
        <f t="shared" si="510"/>
        <v>1219.4737500000001</v>
      </c>
      <c r="F773" s="33">
        <f t="shared" si="510"/>
        <v>869.78375000000005</v>
      </c>
      <c r="G773" s="33">
        <f t="shared" si="510"/>
        <v>682.31625000000008</v>
      </c>
    </row>
    <row r="774" spans="1:7" ht="14" hidden="1" x14ac:dyDescent="0.15">
      <c r="A774" s="24">
        <v>37</v>
      </c>
      <c r="B774" s="27"/>
      <c r="C774" s="33">
        <f t="shared" ref="C774:G774" si="511">+C174*$K$3</f>
        <v>1909.7375000000002</v>
      </c>
      <c r="D774" s="33">
        <f t="shared" si="511"/>
        <v>1733.49</v>
      </c>
      <c r="E774" s="33">
        <f t="shared" si="511"/>
        <v>1219.4737500000001</v>
      </c>
      <c r="F774" s="33">
        <f t="shared" si="511"/>
        <v>869.78375000000005</v>
      </c>
      <c r="G774" s="33">
        <f t="shared" si="511"/>
        <v>682.31625000000008</v>
      </c>
    </row>
    <row r="775" spans="1:7" ht="14" hidden="1" x14ac:dyDescent="0.15">
      <c r="A775" s="24">
        <v>38</v>
      </c>
      <c r="B775" s="27"/>
      <c r="C775" s="33">
        <f t="shared" ref="C775:G775" si="512">+C175*$K$3</f>
        <v>1909.7375000000002</v>
      </c>
      <c r="D775" s="33">
        <f t="shared" si="512"/>
        <v>1733.49</v>
      </c>
      <c r="E775" s="33">
        <f t="shared" si="512"/>
        <v>1219.4737500000001</v>
      </c>
      <c r="F775" s="33">
        <f t="shared" si="512"/>
        <v>869.78375000000005</v>
      </c>
      <c r="G775" s="33">
        <f t="shared" si="512"/>
        <v>682.31625000000008</v>
      </c>
    </row>
    <row r="776" spans="1:7" ht="14" hidden="1" x14ac:dyDescent="0.15">
      <c r="A776" s="24">
        <v>39</v>
      </c>
      <c r="B776" s="27"/>
      <c r="C776" s="33">
        <f t="shared" ref="C776:G776" si="513">+C176*$K$3</f>
        <v>1909.7375000000002</v>
      </c>
      <c r="D776" s="33">
        <f t="shared" si="513"/>
        <v>1733.49</v>
      </c>
      <c r="E776" s="33">
        <f t="shared" si="513"/>
        <v>1219.4737500000001</v>
      </c>
      <c r="F776" s="33">
        <f t="shared" si="513"/>
        <v>869.78375000000005</v>
      </c>
      <c r="G776" s="33">
        <f t="shared" si="513"/>
        <v>682.31625000000008</v>
      </c>
    </row>
    <row r="777" spans="1:7" ht="14" hidden="1" x14ac:dyDescent="0.15">
      <c r="A777" s="24">
        <v>40</v>
      </c>
      <c r="B777" s="27"/>
      <c r="C777" s="33">
        <f t="shared" ref="C777:G777" si="514">+C177*$K$3</f>
        <v>2139.5137500000001</v>
      </c>
      <c r="D777" s="33">
        <f t="shared" si="514"/>
        <v>1941.29375</v>
      </c>
      <c r="E777" s="33">
        <f t="shared" si="514"/>
        <v>1355.9837499999999</v>
      </c>
      <c r="F777" s="33">
        <f t="shared" si="514"/>
        <v>966.55625000000009</v>
      </c>
      <c r="G777" s="33">
        <f t="shared" si="514"/>
        <v>758.28500000000008</v>
      </c>
    </row>
    <row r="778" spans="1:7" ht="14" hidden="1" x14ac:dyDescent="0.15">
      <c r="A778" s="24">
        <v>41</v>
      </c>
      <c r="B778" s="27"/>
      <c r="C778" s="33">
        <f t="shared" ref="C778:G778" si="515">+C178*$K$3</f>
        <v>2139.5137500000001</v>
      </c>
      <c r="D778" s="33">
        <f t="shared" si="515"/>
        <v>1941.29375</v>
      </c>
      <c r="E778" s="33">
        <f t="shared" si="515"/>
        <v>1355.9837499999999</v>
      </c>
      <c r="F778" s="33">
        <f t="shared" si="515"/>
        <v>966.55625000000009</v>
      </c>
      <c r="G778" s="33">
        <f t="shared" si="515"/>
        <v>758.28500000000008</v>
      </c>
    </row>
    <row r="779" spans="1:7" ht="14" hidden="1" x14ac:dyDescent="0.15">
      <c r="A779" s="24">
        <v>42</v>
      </c>
      <c r="B779" s="27"/>
      <c r="C779" s="33">
        <f t="shared" ref="C779:G779" si="516">+C179*$K$3</f>
        <v>2139.5137500000001</v>
      </c>
      <c r="D779" s="33">
        <f t="shared" si="516"/>
        <v>1941.29375</v>
      </c>
      <c r="E779" s="33">
        <f t="shared" si="516"/>
        <v>1355.9837499999999</v>
      </c>
      <c r="F779" s="33">
        <f t="shared" si="516"/>
        <v>966.55625000000009</v>
      </c>
      <c r="G779" s="33">
        <f t="shared" si="516"/>
        <v>758.28500000000008</v>
      </c>
    </row>
    <row r="780" spans="1:7" ht="14" hidden="1" x14ac:dyDescent="0.15">
      <c r="A780" s="24">
        <v>43</v>
      </c>
      <c r="B780" s="27"/>
      <c r="C780" s="33">
        <f t="shared" ref="C780:G780" si="517">+C180*$K$3</f>
        <v>2139.5137500000001</v>
      </c>
      <c r="D780" s="33">
        <f t="shared" si="517"/>
        <v>1941.29375</v>
      </c>
      <c r="E780" s="33">
        <f t="shared" si="517"/>
        <v>1355.9837499999999</v>
      </c>
      <c r="F780" s="33">
        <f t="shared" si="517"/>
        <v>966.55625000000009</v>
      </c>
      <c r="G780" s="33">
        <f t="shared" si="517"/>
        <v>758.28500000000008</v>
      </c>
    </row>
    <row r="781" spans="1:7" ht="14" hidden="1" x14ac:dyDescent="0.15">
      <c r="A781" s="24">
        <v>44</v>
      </c>
      <c r="B781" s="27"/>
      <c r="C781" s="33">
        <f t="shared" ref="C781:G781" si="518">+C181*$K$3</f>
        <v>2139.5137500000001</v>
      </c>
      <c r="D781" s="33">
        <f t="shared" si="518"/>
        <v>1941.29375</v>
      </c>
      <c r="E781" s="33">
        <f t="shared" si="518"/>
        <v>1355.9837499999999</v>
      </c>
      <c r="F781" s="33">
        <f t="shared" si="518"/>
        <v>966.55625000000009</v>
      </c>
      <c r="G781" s="33">
        <f t="shared" si="518"/>
        <v>758.28500000000008</v>
      </c>
    </row>
    <row r="782" spans="1:7" ht="14" hidden="1" x14ac:dyDescent="0.15">
      <c r="A782" s="24">
        <v>45</v>
      </c>
      <c r="B782" s="27"/>
      <c r="C782" s="33">
        <f t="shared" ref="C782:G782" si="519">+C182*$K$3</f>
        <v>2394.0675000000001</v>
      </c>
      <c r="D782" s="33">
        <f t="shared" si="519"/>
        <v>2172.94</v>
      </c>
      <c r="E782" s="33">
        <f t="shared" si="519"/>
        <v>1509.09</v>
      </c>
      <c r="F782" s="33">
        <f t="shared" si="519"/>
        <v>1075.7175</v>
      </c>
      <c r="G782" s="33">
        <f t="shared" si="519"/>
        <v>843.83750000000009</v>
      </c>
    </row>
    <row r="783" spans="1:7" ht="14" hidden="1" x14ac:dyDescent="0.15">
      <c r="A783" s="24">
        <v>46</v>
      </c>
      <c r="B783" s="27"/>
      <c r="C783" s="33">
        <f t="shared" ref="C783:G783" si="520">+C183*$K$3</f>
        <v>2394.0675000000001</v>
      </c>
      <c r="D783" s="33">
        <f t="shared" si="520"/>
        <v>2172.94</v>
      </c>
      <c r="E783" s="33">
        <f t="shared" si="520"/>
        <v>1509.09</v>
      </c>
      <c r="F783" s="33">
        <f t="shared" si="520"/>
        <v>1075.7175</v>
      </c>
      <c r="G783" s="33">
        <f t="shared" si="520"/>
        <v>843.83750000000009</v>
      </c>
    </row>
    <row r="784" spans="1:7" ht="14" hidden="1" x14ac:dyDescent="0.15">
      <c r="A784" s="24">
        <v>47</v>
      </c>
      <c r="B784" s="27"/>
      <c r="C784" s="33">
        <f t="shared" ref="C784:G784" si="521">+C184*$K$3</f>
        <v>2394.0675000000001</v>
      </c>
      <c r="D784" s="33">
        <f t="shared" si="521"/>
        <v>2172.94</v>
      </c>
      <c r="E784" s="33">
        <f t="shared" si="521"/>
        <v>1509.09</v>
      </c>
      <c r="F784" s="33">
        <f t="shared" si="521"/>
        <v>1075.7175</v>
      </c>
      <c r="G784" s="33">
        <f t="shared" si="521"/>
        <v>843.83750000000009</v>
      </c>
    </row>
    <row r="785" spans="1:7" ht="14" hidden="1" x14ac:dyDescent="0.15">
      <c r="A785" s="24">
        <v>48</v>
      </c>
      <c r="B785" s="27"/>
      <c r="C785" s="33">
        <f t="shared" ref="C785:G785" si="522">+C185*$K$3</f>
        <v>2394.0675000000001</v>
      </c>
      <c r="D785" s="33">
        <f t="shared" si="522"/>
        <v>2172.94</v>
      </c>
      <c r="E785" s="33">
        <f t="shared" si="522"/>
        <v>1509.09</v>
      </c>
      <c r="F785" s="33">
        <f t="shared" si="522"/>
        <v>1075.7175</v>
      </c>
      <c r="G785" s="33">
        <f t="shared" si="522"/>
        <v>843.83750000000009</v>
      </c>
    </row>
    <row r="786" spans="1:7" ht="14" hidden="1" x14ac:dyDescent="0.15">
      <c r="A786" s="24">
        <v>49</v>
      </c>
      <c r="B786" s="27"/>
      <c r="C786" s="33">
        <f t="shared" ref="C786:G786" si="523">+C186*$K$3</f>
        <v>2394.0675000000001</v>
      </c>
      <c r="D786" s="33">
        <f t="shared" si="523"/>
        <v>2172.94</v>
      </c>
      <c r="E786" s="33">
        <f t="shared" si="523"/>
        <v>1509.09</v>
      </c>
      <c r="F786" s="33">
        <f t="shared" si="523"/>
        <v>1075.7175</v>
      </c>
      <c r="G786" s="33">
        <f t="shared" si="523"/>
        <v>843.83750000000009</v>
      </c>
    </row>
    <row r="787" spans="1:7" ht="14" hidden="1" x14ac:dyDescent="0.15">
      <c r="A787" s="24">
        <v>50</v>
      </c>
      <c r="B787" s="27"/>
      <c r="C787" s="33">
        <f t="shared" ref="C787:G787" si="524">+C187*$K$3</f>
        <v>2681.1125000000002</v>
      </c>
      <c r="D787" s="33">
        <f t="shared" si="524"/>
        <v>2434.0387500000002</v>
      </c>
      <c r="E787" s="33">
        <f t="shared" si="524"/>
        <v>1683.4675</v>
      </c>
      <c r="F787" s="33">
        <f t="shared" si="524"/>
        <v>1200.0725</v>
      </c>
      <c r="G787" s="33">
        <f t="shared" si="524"/>
        <v>941.54499999999996</v>
      </c>
    </row>
    <row r="788" spans="1:7" ht="14" hidden="1" x14ac:dyDescent="0.15">
      <c r="A788" s="24">
        <v>51</v>
      </c>
      <c r="B788" s="27"/>
      <c r="C788" s="33">
        <f t="shared" ref="C788:G788" si="525">+C188*$K$3</f>
        <v>2681.1125000000002</v>
      </c>
      <c r="D788" s="33">
        <f t="shared" si="525"/>
        <v>2434.0387500000002</v>
      </c>
      <c r="E788" s="33">
        <f t="shared" si="525"/>
        <v>1683.4675</v>
      </c>
      <c r="F788" s="33">
        <f t="shared" si="525"/>
        <v>1200.0725</v>
      </c>
      <c r="G788" s="33">
        <f t="shared" si="525"/>
        <v>941.54499999999996</v>
      </c>
    </row>
    <row r="789" spans="1:7" ht="14" hidden="1" x14ac:dyDescent="0.15">
      <c r="A789" s="24">
        <v>52</v>
      </c>
      <c r="B789" s="27"/>
      <c r="C789" s="33">
        <f t="shared" ref="C789:G789" si="526">+C189*$K$3</f>
        <v>2681.1125000000002</v>
      </c>
      <c r="D789" s="33">
        <f t="shared" si="526"/>
        <v>2434.0387500000002</v>
      </c>
      <c r="E789" s="33">
        <f t="shared" si="526"/>
        <v>1683.4675</v>
      </c>
      <c r="F789" s="33">
        <f t="shared" si="526"/>
        <v>1200.0725</v>
      </c>
      <c r="G789" s="33">
        <f t="shared" si="526"/>
        <v>941.54499999999996</v>
      </c>
    </row>
    <row r="790" spans="1:7" ht="14" hidden="1" x14ac:dyDescent="0.15">
      <c r="A790" s="24">
        <v>53</v>
      </c>
      <c r="B790" s="27"/>
      <c r="C790" s="33">
        <f t="shared" ref="C790:G790" si="527">+C190*$K$3</f>
        <v>2681.1125000000002</v>
      </c>
      <c r="D790" s="33">
        <f t="shared" si="527"/>
        <v>2434.0387500000002</v>
      </c>
      <c r="E790" s="33">
        <f t="shared" si="527"/>
        <v>1683.4675</v>
      </c>
      <c r="F790" s="33">
        <f t="shared" si="527"/>
        <v>1200.0725</v>
      </c>
      <c r="G790" s="33">
        <f t="shared" si="527"/>
        <v>941.54499999999996</v>
      </c>
    </row>
    <row r="791" spans="1:7" ht="14" hidden="1" x14ac:dyDescent="0.15">
      <c r="A791" s="24">
        <v>54</v>
      </c>
      <c r="B791" s="27"/>
      <c r="C791" s="33">
        <f t="shared" ref="C791:G791" si="528">+C191*$K$3</f>
        <v>2681.1125000000002</v>
      </c>
      <c r="D791" s="33">
        <f t="shared" si="528"/>
        <v>2434.0387500000002</v>
      </c>
      <c r="E791" s="33">
        <f t="shared" si="528"/>
        <v>1683.4675</v>
      </c>
      <c r="F791" s="33">
        <f t="shared" si="528"/>
        <v>1200.0725</v>
      </c>
      <c r="G791" s="33">
        <f t="shared" si="528"/>
        <v>941.54499999999996</v>
      </c>
    </row>
    <row r="792" spans="1:7" ht="14" hidden="1" x14ac:dyDescent="0.15">
      <c r="A792" s="24">
        <v>55</v>
      </c>
      <c r="B792" s="27"/>
      <c r="C792" s="33">
        <f t="shared" ref="C792:G792" si="529">+C192*$K$3</f>
        <v>2998.3112499999997</v>
      </c>
      <c r="D792" s="33">
        <f t="shared" si="529"/>
        <v>2720.1487499999998</v>
      </c>
      <c r="E792" s="33">
        <f t="shared" si="529"/>
        <v>1877.2462499999999</v>
      </c>
      <c r="F792" s="33">
        <f t="shared" si="529"/>
        <v>1337.7512500000003</v>
      </c>
      <c r="G792" s="33">
        <f t="shared" si="529"/>
        <v>1049.77125</v>
      </c>
    </row>
    <row r="793" spans="1:7" ht="14" hidden="1" x14ac:dyDescent="0.15">
      <c r="A793" s="24">
        <v>56</v>
      </c>
      <c r="B793" s="27"/>
      <c r="C793" s="33">
        <f t="shared" ref="C793:G793" si="530">+C193*$K$3</f>
        <v>2998.3112499999997</v>
      </c>
      <c r="D793" s="33">
        <f t="shared" si="530"/>
        <v>2720.1487499999998</v>
      </c>
      <c r="E793" s="33">
        <f t="shared" si="530"/>
        <v>1877.2462499999999</v>
      </c>
      <c r="F793" s="33">
        <f t="shared" si="530"/>
        <v>1337.7512500000003</v>
      </c>
      <c r="G793" s="33">
        <f t="shared" si="530"/>
        <v>1049.77125</v>
      </c>
    </row>
    <row r="794" spans="1:7" ht="14" hidden="1" x14ac:dyDescent="0.15">
      <c r="A794" s="24">
        <v>57</v>
      </c>
      <c r="B794" s="27"/>
      <c r="C794" s="33">
        <f t="shared" ref="C794:G794" si="531">+C194*$K$3</f>
        <v>2998.3112499999997</v>
      </c>
      <c r="D794" s="33">
        <f t="shared" si="531"/>
        <v>2720.1487499999998</v>
      </c>
      <c r="E794" s="33">
        <f t="shared" si="531"/>
        <v>1877.2462499999999</v>
      </c>
      <c r="F794" s="33">
        <f t="shared" si="531"/>
        <v>1337.7512500000003</v>
      </c>
      <c r="G794" s="33">
        <f t="shared" si="531"/>
        <v>1049.77125</v>
      </c>
    </row>
    <row r="795" spans="1:7" ht="14" hidden="1" x14ac:dyDescent="0.15">
      <c r="A795" s="24">
        <v>58</v>
      </c>
      <c r="B795" s="27"/>
      <c r="C795" s="33">
        <f t="shared" ref="C795:G795" si="532">+C195*$K$3</f>
        <v>2998.3112499999997</v>
      </c>
      <c r="D795" s="33">
        <f t="shared" si="532"/>
        <v>2720.1487499999998</v>
      </c>
      <c r="E795" s="33">
        <f t="shared" si="532"/>
        <v>1877.2462499999999</v>
      </c>
      <c r="F795" s="33">
        <f t="shared" si="532"/>
        <v>1337.7512500000003</v>
      </c>
      <c r="G795" s="33">
        <f t="shared" si="532"/>
        <v>1049.77125</v>
      </c>
    </row>
    <row r="796" spans="1:7" ht="14" hidden="1" x14ac:dyDescent="0.15">
      <c r="A796" s="24">
        <v>59</v>
      </c>
      <c r="B796" s="27"/>
      <c r="C796" s="33">
        <f t="shared" ref="C796:G796" si="533">+C196*$K$3</f>
        <v>2998.3112499999997</v>
      </c>
      <c r="D796" s="33">
        <f t="shared" si="533"/>
        <v>2720.1487499999998</v>
      </c>
      <c r="E796" s="33">
        <f t="shared" si="533"/>
        <v>1877.2462499999999</v>
      </c>
      <c r="F796" s="33">
        <f t="shared" si="533"/>
        <v>1337.7512500000003</v>
      </c>
      <c r="G796" s="33">
        <f t="shared" si="533"/>
        <v>1049.77125</v>
      </c>
    </row>
    <row r="797" spans="1:7" ht="14" hidden="1" x14ac:dyDescent="0.15">
      <c r="A797" s="24">
        <v>60</v>
      </c>
      <c r="B797" s="27"/>
      <c r="C797" s="33">
        <f t="shared" ref="C797:G797" si="534">+C197*$K$3</f>
        <v>3207.9850000000001</v>
      </c>
      <c r="D797" s="33">
        <f t="shared" si="534"/>
        <v>2911.59</v>
      </c>
      <c r="E797" s="33">
        <f t="shared" si="534"/>
        <v>2006.7437500000001</v>
      </c>
      <c r="F797" s="33">
        <f t="shared" si="534"/>
        <v>1430.5500000000002</v>
      </c>
      <c r="G797" s="33">
        <f t="shared" si="534"/>
        <v>1122.2337500000001</v>
      </c>
    </row>
    <row r="798" spans="1:7" ht="14" hidden="1" x14ac:dyDescent="0.15">
      <c r="A798" s="24">
        <v>61</v>
      </c>
      <c r="B798" s="27"/>
      <c r="C798" s="33">
        <f t="shared" ref="C798:G798" si="535">+C198*$K$3</f>
        <v>3574.73875</v>
      </c>
      <c r="D798" s="33">
        <f t="shared" si="535"/>
        <v>3244.6837500000001</v>
      </c>
      <c r="E798" s="33">
        <f t="shared" si="535"/>
        <v>2233.4812500000003</v>
      </c>
      <c r="F798" s="33">
        <f t="shared" si="535"/>
        <v>1592.3050000000001</v>
      </c>
      <c r="G798" s="33">
        <f t="shared" si="535"/>
        <v>1248.9262500000002</v>
      </c>
    </row>
    <row r="799" spans="1:7" ht="14" hidden="1" x14ac:dyDescent="0.15">
      <c r="A799" s="24">
        <v>62</v>
      </c>
      <c r="B799" s="27"/>
      <c r="C799" s="33">
        <f t="shared" ref="C799:G799" si="536">+C199*$K$3</f>
        <v>3971.88</v>
      </c>
      <c r="D799" s="33">
        <f t="shared" si="536"/>
        <v>3604.8924999999999</v>
      </c>
      <c r="E799" s="33">
        <f t="shared" si="536"/>
        <v>2480.5549999999998</v>
      </c>
      <c r="F799" s="33">
        <f t="shared" si="536"/>
        <v>1767.6175000000001</v>
      </c>
      <c r="G799" s="33">
        <f t="shared" si="536"/>
        <v>1386.605</v>
      </c>
    </row>
    <row r="800" spans="1:7" ht="14" hidden="1" x14ac:dyDescent="0.15">
      <c r="A800" s="24">
        <v>63</v>
      </c>
      <c r="B800" s="27"/>
      <c r="C800" s="33">
        <f t="shared" ref="C800:G800" si="537">+C200*$K$3</f>
        <v>4398.4737500000001</v>
      </c>
      <c r="D800" s="33">
        <f t="shared" si="537"/>
        <v>3991.9825000000001</v>
      </c>
      <c r="E800" s="33">
        <f t="shared" si="537"/>
        <v>2747.2637500000001</v>
      </c>
      <c r="F800" s="33">
        <f t="shared" si="537"/>
        <v>1957.6562500000002</v>
      </c>
      <c r="G800" s="33">
        <f t="shared" si="537"/>
        <v>1535.7375000000002</v>
      </c>
    </row>
    <row r="801" spans="1:7" ht="14" hidden="1" x14ac:dyDescent="0.15">
      <c r="A801" s="24">
        <v>64</v>
      </c>
      <c r="B801" s="27"/>
      <c r="C801" s="33">
        <f t="shared" ref="C801:G801" si="538">+C201*$K$3</f>
        <v>4855.4550000000008</v>
      </c>
      <c r="D801" s="33">
        <f t="shared" si="538"/>
        <v>4406.6549999999997</v>
      </c>
      <c r="E801" s="33">
        <f t="shared" si="538"/>
        <v>3033.3737499999997</v>
      </c>
      <c r="F801" s="33">
        <f t="shared" si="538"/>
        <v>2161.4862499999999</v>
      </c>
      <c r="G801" s="33">
        <f t="shared" si="538"/>
        <v>1695.85625</v>
      </c>
    </row>
    <row r="802" spans="1:7" ht="14" hidden="1" x14ac:dyDescent="0.15">
      <c r="A802" s="24">
        <v>65</v>
      </c>
      <c r="B802" s="27"/>
      <c r="C802" s="33">
        <f t="shared" ref="C802:G802" si="539">+C202*$K$3</f>
        <v>5341.6550000000007</v>
      </c>
      <c r="D802" s="33">
        <f t="shared" si="539"/>
        <v>4847.74125</v>
      </c>
      <c r="E802" s="33">
        <f t="shared" si="539"/>
        <v>3339.82</v>
      </c>
      <c r="F802" s="33">
        <f t="shared" si="539"/>
        <v>2380.0425</v>
      </c>
      <c r="G802" s="33">
        <f t="shared" si="539"/>
        <v>1867.6625000000001</v>
      </c>
    </row>
    <row r="803" spans="1:7" ht="14" hidden="1" x14ac:dyDescent="0.15">
      <c r="A803" s="24">
        <v>66</v>
      </c>
      <c r="B803" s="27"/>
      <c r="C803" s="33">
        <f t="shared" ref="C803:G803" si="540">+C203*$K$3</f>
        <v>5858.2425000000003</v>
      </c>
      <c r="D803" s="33">
        <f t="shared" si="540"/>
        <v>5317.1112500000008</v>
      </c>
      <c r="E803" s="33">
        <f t="shared" si="540"/>
        <v>3665.2000000000003</v>
      </c>
      <c r="F803" s="33">
        <f t="shared" si="540"/>
        <v>2612.3900000000003</v>
      </c>
      <c r="G803" s="33">
        <f t="shared" si="540"/>
        <v>2049.7537499999999</v>
      </c>
    </row>
    <row r="804" spans="1:7" ht="14" hidden="1" x14ac:dyDescent="0.15">
      <c r="A804" s="24">
        <v>67</v>
      </c>
      <c r="B804" s="27"/>
      <c r="C804" s="33">
        <f t="shared" ref="C804:G804" si="541">+C204*$K$3</f>
        <v>6404.9837500000003</v>
      </c>
      <c r="D804" s="33">
        <f t="shared" si="541"/>
        <v>5812.661250000001</v>
      </c>
      <c r="E804" s="33">
        <f t="shared" si="541"/>
        <v>4011.1500000000005</v>
      </c>
      <c r="F804" s="33">
        <f t="shared" si="541"/>
        <v>2858.5287499999999</v>
      </c>
      <c r="G804" s="33">
        <f t="shared" si="541"/>
        <v>2242.5974999999999</v>
      </c>
    </row>
    <row r="805" spans="1:7" ht="14" hidden="1" x14ac:dyDescent="0.15">
      <c r="A805" s="24">
        <v>68</v>
      </c>
      <c r="B805" s="27"/>
      <c r="C805" s="33">
        <f t="shared" ref="C805:G805" si="542">+C205*$K$3</f>
        <v>6981.6450000000004</v>
      </c>
      <c r="D805" s="33">
        <f t="shared" si="542"/>
        <v>6336.2612500000005</v>
      </c>
      <c r="E805" s="33">
        <f t="shared" si="542"/>
        <v>4376.96875</v>
      </c>
      <c r="F805" s="33">
        <f t="shared" si="542"/>
        <v>3119.3937500000002</v>
      </c>
      <c r="G805" s="33">
        <f t="shared" si="542"/>
        <v>2447.1287500000003</v>
      </c>
    </row>
    <row r="806" spans="1:7" ht="14" hidden="1" x14ac:dyDescent="0.15">
      <c r="A806" s="24">
        <v>69</v>
      </c>
      <c r="B806" s="27"/>
      <c r="C806" s="33">
        <f t="shared" ref="C806:G806" si="543">+C206*$K$3</f>
        <v>7588.46</v>
      </c>
      <c r="D806" s="33">
        <f t="shared" si="543"/>
        <v>6886.2750000000005</v>
      </c>
      <c r="E806" s="33">
        <f t="shared" si="543"/>
        <v>4761.7212499999996</v>
      </c>
      <c r="F806" s="33">
        <f t="shared" si="543"/>
        <v>3393.3487500000001</v>
      </c>
      <c r="G806" s="33">
        <f t="shared" si="543"/>
        <v>2662.17875</v>
      </c>
    </row>
    <row r="807" spans="1:7" ht="14" hidden="1" x14ac:dyDescent="0.15">
      <c r="A807" s="24">
        <v>70</v>
      </c>
      <c r="B807" s="27"/>
      <c r="C807" s="33">
        <f t="shared" ref="C807:G807" si="544">+C207*$K$3</f>
        <v>8224.4937500000015</v>
      </c>
      <c r="D807" s="33">
        <f t="shared" si="544"/>
        <v>7464.1050000000005</v>
      </c>
      <c r="E807" s="33">
        <f t="shared" si="544"/>
        <v>5167.0437500000007</v>
      </c>
      <c r="F807" s="33">
        <f t="shared" si="544"/>
        <v>3682.03</v>
      </c>
      <c r="G807" s="33">
        <f t="shared" si="544"/>
        <v>2888.44875</v>
      </c>
    </row>
    <row r="808" spans="1:7" ht="14" hidden="1" x14ac:dyDescent="0.15">
      <c r="A808" s="24">
        <v>71</v>
      </c>
      <c r="B808" s="27"/>
      <c r="C808" s="33">
        <f t="shared" ref="C808:G808" si="545">+C208*$K$3</f>
        <v>8890.9150000000009</v>
      </c>
      <c r="D808" s="33">
        <f t="shared" si="545"/>
        <v>8068.5825000000004</v>
      </c>
      <c r="E808" s="33">
        <f t="shared" si="545"/>
        <v>5591.7675000000008</v>
      </c>
      <c r="F808" s="33">
        <f t="shared" si="545"/>
        <v>3984.9700000000003</v>
      </c>
      <c r="G808" s="33">
        <f t="shared" si="545"/>
        <v>3126.4062500000005</v>
      </c>
    </row>
    <row r="809" spans="1:7" ht="14" hidden="1" x14ac:dyDescent="0.15">
      <c r="A809" s="24">
        <v>72</v>
      </c>
      <c r="B809" s="27"/>
      <c r="C809" s="33">
        <f t="shared" ref="C809:G809" si="546">+C209*$K$3</f>
        <v>9587.49</v>
      </c>
      <c r="D809" s="33">
        <f t="shared" si="546"/>
        <v>8700.8762500000012</v>
      </c>
      <c r="E809" s="33">
        <f t="shared" si="546"/>
        <v>6036.8275000000003</v>
      </c>
      <c r="F809" s="33">
        <f t="shared" si="546"/>
        <v>4302.1687500000007</v>
      </c>
      <c r="G809" s="33">
        <f t="shared" si="546"/>
        <v>3375.3500000000004</v>
      </c>
    </row>
    <row r="810" spans="1:7" ht="14" hidden="1" x14ac:dyDescent="0.15">
      <c r="A810" s="24">
        <v>73</v>
      </c>
      <c r="B810" s="27"/>
      <c r="C810" s="33">
        <f t="shared" ref="C810:G810" si="547">+C210*$K$3</f>
        <v>10313.5175</v>
      </c>
      <c r="D810" s="33">
        <f t="shared" si="547"/>
        <v>9360.0512500000004</v>
      </c>
      <c r="E810" s="33">
        <f t="shared" si="547"/>
        <v>6501.2887500000006</v>
      </c>
      <c r="F810" s="33">
        <f t="shared" si="547"/>
        <v>4633.1587499999996</v>
      </c>
      <c r="G810" s="33">
        <f t="shared" si="547"/>
        <v>3634.8125000000005</v>
      </c>
    </row>
    <row r="811" spans="1:7" ht="14" hidden="1" x14ac:dyDescent="0.15">
      <c r="A811" s="24">
        <v>74</v>
      </c>
      <c r="B811" s="27"/>
      <c r="C811" s="33">
        <f t="shared" ref="C811:G811" si="548">+C211*$K$3</f>
        <v>11070.166250000002</v>
      </c>
      <c r="D811" s="33">
        <f t="shared" si="548"/>
        <v>10046.341250000001</v>
      </c>
      <c r="E811" s="33">
        <f t="shared" si="548"/>
        <v>6985.3850000000002</v>
      </c>
      <c r="F811" s="33">
        <f t="shared" si="548"/>
        <v>4978.1737500000008</v>
      </c>
      <c r="G811" s="33">
        <f t="shared" si="548"/>
        <v>3905.4949999999999</v>
      </c>
    </row>
    <row r="812" spans="1:7" ht="14" hidden="1" x14ac:dyDescent="0.15">
      <c r="A812" s="24">
        <v>75</v>
      </c>
      <c r="B812" s="27"/>
      <c r="C812" s="33">
        <f t="shared" ref="C812:G812" si="549">+C212*$K$3</f>
        <v>11855.800000000001</v>
      </c>
      <c r="D812" s="33">
        <f t="shared" si="549"/>
        <v>10759.045</v>
      </c>
      <c r="E812" s="33">
        <f t="shared" si="549"/>
        <v>7489.5837499999998</v>
      </c>
      <c r="F812" s="33">
        <f t="shared" si="549"/>
        <v>5337.4475000000002</v>
      </c>
      <c r="G812" s="33">
        <f t="shared" si="549"/>
        <v>4187.1637499999997</v>
      </c>
    </row>
    <row r="813" spans="1:7" ht="14" hidden="1" x14ac:dyDescent="0.15">
      <c r="A813" s="24">
        <v>76</v>
      </c>
      <c r="B813" s="27"/>
      <c r="C813" s="33">
        <f t="shared" ref="C813:G813" si="550">+C213*$K$3</f>
        <v>11855.800000000001</v>
      </c>
      <c r="D813" s="33">
        <f t="shared" si="550"/>
        <v>10759.045</v>
      </c>
      <c r="E813" s="33">
        <f t="shared" si="550"/>
        <v>7489.5837499999998</v>
      </c>
      <c r="F813" s="33">
        <f t="shared" si="550"/>
        <v>5337.4475000000002</v>
      </c>
      <c r="G813" s="33">
        <f t="shared" si="550"/>
        <v>4187.1637499999997</v>
      </c>
    </row>
    <row r="814" spans="1:7" ht="14" hidden="1" x14ac:dyDescent="0.15">
      <c r="A814" s="24">
        <v>77</v>
      </c>
      <c r="B814" s="27"/>
      <c r="C814" s="33">
        <f t="shared" ref="C814:G814" si="551">+C214*$K$3</f>
        <v>11855.800000000001</v>
      </c>
      <c r="D814" s="33">
        <f t="shared" si="551"/>
        <v>10759.045</v>
      </c>
      <c r="E814" s="33">
        <f t="shared" si="551"/>
        <v>7489.5837499999998</v>
      </c>
      <c r="F814" s="33">
        <f t="shared" si="551"/>
        <v>5337.4475000000002</v>
      </c>
      <c r="G814" s="33">
        <f t="shared" si="551"/>
        <v>4187.1637499999997</v>
      </c>
    </row>
    <row r="815" spans="1:7" ht="14" hidden="1" x14ac:dyDescent="0.15">
      <c r="A815" s="24">
        <v>78</v>
      </c>
      <c r="B815" s="27"/>
      <c r="C815" s="33">
        <f t="shared" ref="C815:G815" si="552">+C215*$K$3</f>
        <v>11855.800000000001</v>
      </c>
      <c r="D815" s="33">
        <f t="shared" si="552"/>
        <v>10759.045</v>
      </c>
      <c r="E815" s="33">
        <f t="shared" si="552"/>
        <v>7489.5837499999998</v>
      </c>
      <c r="F815" s="33">
        <f t="shared" si="552"/>
        <v>5337.4475000000002</v>
      </c>
      <c r="G815" s="33">
        <f t="shared" si="552"/>
        <v>4187.1637499999997</v>
      </c>
    </row>
    <row r="816" spans="1:7" ht="14" hidden="1" x14ac:dyDescent="0.15">
      <c r="A816" s="24">
        <v>79</v>
      </c>
      <c r="B816" s="27"/>
      <c r="C816" s="33">
        <f t="shared" ref="C816:G816" si="553">+C216*$K$3</f>
        <v>11855.800000000001</v>
      </c>
      <c r="D816" s="33">
        <f t="shared" si="553"/>
        <v>10759.045</v>
      </c>
      <c r="E816" s="33">
        <f t="shared" si="553"/>
        <v>7489.5837499999998</v>
      </c>
      <c r="F816" s="33">
        <f t="shared" si="553"/>
        <v>5337.4475000000002</v>
      </c>
      <c r="G816" s="33">
        <f t="shared" si="553"/>
        <v>4187.1637499999997</v>
      </c>
    </row>
    <row r="817" spans="1:7" ht="14" hidden="1" x14ac:dyDescent="0.15">
      <c r="A817" s="24">
        <v>80</v>
      </c>
      <c r="B817" s="27"/>
      <c r="C817" s="33">
        <f t="shared" ref="C817:G817" si="554">+C217*$K$3</f>
        <v>11855.800000000001</v>
      </c>
      <c r="D817" s="33">
        <f t="shared" si="554"/>
        <v>10759.045</v>
      </c>
      <c r="E817" s="33">
        <f t="shared" si="554"/>
        <v>7489.5837499999998</v>
      </c>
      <c r="F817" s="33">
        <f t="shared" si="554"/>
        <v>5337.4475000000002</v>
      </c>
      <c r="G817" s="33">
        <f t="shared" si="554"/>
        <v>4187.1637499999997</v>
      </c>
    </row>
    <row r="818" spans="1:7" ht="14" hidden="1" x14ac:dyDescent="0.15">
      <c r="A818" s="24">
        <v>81</v>
      </c>
      <c r="B818" s="27"/>
      <c r="C818" s="33">
        <f t="shared" ref="C818:G818" si="555">+C218*$K$3</f>
        <v>11855.800000000001</v>
      </c>
      <c r="D818" s="33">
        <f t="shared" si="555"/>
        <v>10759.045</v>
      </c>
      <c r="E818" s="33">
        <f t="shared" si="555"/>
        <v>7489.5837499999998</v>
      </c>
      <c r="F818" s="33">
        <f t="shared" si="555"/>
        <v>5337.4475000000002</v>
      </c>
      <c r="G818" s="33">
        <f t="shared" si="555"/>
        <v>4187.1637499999997</v>
      </c>
    </row>
    <row r="819" spans="1:7" ht="14" hidden="1" x14ac:dyDescent="0.15">
      <c r="A819" s="24">
        <v>82</v>
      </c>
      <c r="B819" s="27"/>
      <c r="C819" s="33">
        <f t="shared" ref="C819:G819" si="556">+C219*$K$3</f>
        <v>11855.800000000001</v>
      </c>
      <c r="D819" s="33">
        <f t="shared" si="556"/>
        <v>10759.045</v>
      </c>
      <c r="E819" s="33">
        <f t="shared" si="556"/>
        <v>7489.5837499999998</v>
      </c>
      <c r="F819" s="33">
        <f t="shared" si="556"/>
        <v>5337.4475000000002</v>
      </c>
      <c r="G819" s="33">
        <f t="shared" si="556"/>
        <v>4187.1637499999997</v>
      </c>
    </row>
    <row r="820" spans="1:7" ht="14" hidden="1" x14ac:dyDescent="0.15">
      <c r="A820" s="24">
        <v>83</v>
      </c>
      <c r="B820" s="27"/>
      <c r="C820" s="33">
        <f t="shared" ref="C820:G820" si="557">+C220*$K$3</f>
        <v>11855.800000000001</v>
      </c>
      <c r="D820" s="33">
        <f t="shared" si="557"/>
        <v>10759.045</v>
      </c>
      <c r="E820" s="33">
        <f t="shared" si="557"/>
        <v>7489.5837499999998</v>
      </c>
      <c r="F820" s="33">
        <f t="shared" si="557"/>
        <v>5337.4475000000002</v>
      </c>
      <c r="G820" s="33">
        <f t="shared" si="557"/>
        <v>4187.1637499999997</v>
      </c>
    </row>
    <row r="821" spans="1:7" ht="14" hidden="1" x14ac:dyDescent="0.15">
      <c r="A821" s="24">
        <v>84</v>
      </c>
      <c r="B821" s="27" t="s">
        <v>3</v>
      </c>
      <c r="C821" s="33">
        <f t="shared" ref="C821:G821" si="558">+C221*$K$3</f>
        <v>11855.800000000001</v>
      </c>
      <c r="D821" s="33">
        <f t="shared" si="558"/>
        <v>10759.045</v>
      </c>
      <c r="E821" s="33">
        <f t="shared" si="558"/>
        <v>7489.5837499999998</v>
      </c>
      <c r="F821" s="33">
        <f t="shared" si="558"/>
        <v>5337.4475000000002</v>
      </c>
      <c r="G821" s="33">
        <f t="shared" si="558"/>
        <v>4187.1637499999997</v>
      </c>
    </row>
    <row r="822" spans="1:7" ht="14" hidden="1" x14ac:dyDescent="0.15">
      <c r="A822" s="24">
        <v>1</v>
      </c>
      <c r="B822" s="27" t="s">
        <v>4</v>
      </c>
      <c r="C822" s="33">
        <f t="shared" ref="C822:G822" si="559">+C222*$K$3</f>
        <v>608.45124999999996</v>
      </c>
      <c r="D822" s="33">
        <f t="shared" si="559"/>
        <v>552.58500000000004</v>
      </c>
      <c r="E822" s="33">
        <f t="shared" si="559"/>
        <v>406.72500000000002</v>
      </c>
      <c r="F822" s="33">
        <f t="shared" si="559"/>
        <v>290.31750000000005</v>
      </c>
      <c r="G822" s="33">
        <f t="shared" si="559"/>
        <v>227.90625000000003</v>
      </c>
    </row>
    <row r="823" spans="1:7" ht="14" hidden="1" x14ac:dyDescent="0.15">
      <c r="A823" s="24">
        <v>2</v>
      </c>
      <c r="B823" s="27" t="s">
        <v>1</v>
      </c>
      <c r="C823" s="33">
        <f t="shared" ref="C823:G823" si="560">+C223*$K$3</f>
        <v>1034.1100000000001</v>
      </c>
      <c r="D823" s="33">
        <f t="shared" si="560"/>
        <v>938.74</v>
      </c>
      <c r="E823" s="33">
        <f t="shared" si="560"/>
        <v>691.6662500000001</v>
      </c>
      <c r="F823" s="33">
        <f t="shared" si="560"/>
        <v>493.44625000000002</v>
      </c>
      <c r="G823" s="33">
        <f t="shared" si="560"/>
        <v>386.85625000000005</v>
      </c>
    </row>
    <row r="824" spans="1:7" ht="15" hidden="1" thickBot="1" x14ac:dyDescent="0.2">
      <c r="A824" s="28">
        <v>3</v>
      </c>
      <c r="B824" s="29" t="s">
        <v>5</v>
      </c>
      <c r="C824" s="33">
        <f t="shared" ref="C824:G824" si="561">+C224*$K$3</f>
        <v>1459.5350000000001</v>
      </c>
      <c r="D824" s="33">
        <f t="shared" si="561"/>
        <v>1325.1287500000001</v>
      </c>
      <c r="E824" s="33">
        <f t="shared" si="561"/>
        <v>975.67250000000013</v>
      </c>
      <c r="F824" s="33">
        <f t="shared" si="561"/>
        <v>695.64</v>
      </c>
      <c r="G824" s="33">
        <f t="shared" si="561"/>
        <v>545.80625000000009</v>
      </c>
    </row>
    <row r="825" spans="1:7" ht="14" hidden="1" thickBot="1" x14ac:dyDescent="0.2">
      <c r="A825" s="23"/>
      <c r="B825" s="23"/>
      <c r="C825" s="23"/>
      <c r="D825" s="23"/>
      <c r="E825" s="23"/>
      <c r="F825" s="23"/>
      <c r="G825" s="23"/>
    </row>
    <row r="826" spans="1:7" ht="18" hidden="1" x14ac:dyDescent="0.2">
      <c r="A826" s="498" t="s">
        <v>19</v>
      </c>
      <c r="B826" s="499"/>
      <c r="C826" s="499"/>
      <c r="D826" s="499"/>
      <c r="E826" s="499"/>
      <c r="F826" s="499"/>
      <c r="G826" s="500"/>
    </row>
    <row r="827" spans="1:7" ht="18" hidden="1" x14ac:dyDescent="0.2">
      <c r="A827" s="492" t="s">
        <v>12</v>
      </c>
      <c r="B827" s="493"/>
      <c r="C827" s="493"/>
      <c r="D827" s="493"/>
      <c r="E827" s="493"/>
      <c r="F827" s="493"/>
      <c r="G827" s="494"/>
    </row>
    <row r="828" spans="1:7" hidden="1" x14ac:dyDescent="0.15">
      <c r="A828" s="495" t="s">
        <v>0</v>
      </c>
      <c r="B828" s="496"/>
      <c r="C828" s="496"/>
      <c r="D828" s="496"/>
      <c r="E828" s="496"/>
      <c r="F828" s="496"/>
      <c r="G828" s="497"/>
    </row>
    <row r="829" spans="1:7" hidden="1" x14ac:dyDescent="0.15">
      <c r="A829" s="24" t="s">
        <v>2</v>
      </c>
      <c r="B829" s="25" t="s">
        <v>2</v>
      </c>
      <c r="C829" s="35">
        <v>2000</v>
      </c>
      <c r="D829" s="35">
        <v>3500</v>
      </c>
      <c r="E829" s="39">
        <v>5000</v>
      </c>
      <c r="F829" s="26"/>
      <c r="G829" s="30"/>
    </row>
    <row r="830" spans="1:7" ht="14" hidden="1" x14ac:dyDescent="0.15">
      <c r="A830" s="24">
        <v>18</v>
      </c>
      <c r="B830" s="27"/>
      <c r="C830" s="33">
        <f>+C305*$K$3</f>
        <v>900.87250000000006</v>
      </c>
      <c r="D830" s="33">
        <f t="shared" ref="D830:G830" si="562">+D305*$K$3</f>
        <v>864.40750000000003</v>
      </c>
      <c r="E830" s="33">
        <f t="shared" si="562"/>
        <v>631.125</v>
      </c>
      <c r="F830" s="33">
        <f t="shared" si="562"/>
        <v>449.26750000000004</v>
      </c>
      <c r="G830" s="33">
        <f t="shared" si="562"/>
        <v>352.96250000000003</v>
      </c>
    </row>
    <row r="831" spans="1:7" ht="14" hidden="1" x14ac:dyDescent="0.15">
      <c r="A831" s="24">
        <v>19</v>
      </c>
      <c r="B831" s="27"/>
      <c r="C831" s="33">
        <f t="shared" ref="C831:G831" si="563">+C306*$K$3</f>
        <v>900.87250000000006</v>
      </c>
      <c r="D831" s="33">
        <f t="shared" si="563"/>
        <v>864.40750000000003</v>
      </c>
      <c r="E831" s="33">
        <f t="shared" si="563"/>
        <v>631.125</v>
      </c>
      <c r="F831" s="33">
        <f t="shared" si="563"/>
        <v>449.26750000000004</v>
      </c>
      <c r="G831" s="33">
        <f t="shared" si="563"/>
        <v>352.96250000000003</v>
      </c>
    </row>
    <row r="832" spans="1:7" ht="14" hidden="1" x14ac:dyDescent="0.15">
      <c r="A832" s="24">
        <v>20</v>
      </c>
      <c r="B832" s="27"/>
      <c r="C832" s="33">
        <f t="shared" ref="C832:G832" si="564">+C307*$K$3</f>
        <v>900.87250000000006</v>
      </c>
      <c r="D832" s="33">
        <f t="shared" si="564"/>
        <v>864.40750000000003</v>
      </c>
      <c r="E832" s="33">
        <f t="shared" si="564"/>
        <v>631.125</v>
      </c>
      <c r="F832" s="33">
        <f t="shared" si="564"/>
        <v>449.26750000000004</v>
      </c>
      <c r="G832" s="33">
        <f t="shared" si="564"/>
        <v>352.96250000000003</v>
      </c>
    </row>
    <row r="833" spans="1:7" ht="14" hidden="1" x14ac:dyDescent="0.15">
      <c r="A833" s="24">
        <v>21</v>
      </c>
      <c r="B833" s="27"/>
      <c r="C833" s="33">
        <f t="shared" ref="C833:G833" si="565">+C308*$K$3</f>
        <v>900.87250000000006</v>
      </c>
      <c r="D833" s="33">
        <f t="shared" si="565"/>
        <v>864.40750000000003</v>
      </c>
      <c r="E833" s="33">
        <f t="shared" si="565"/>
        <v>631.125</v>
      </c>
      <c r="F833" s="33">
        <f t="shared" si="565"/>
        <v>449.26750000000004</v>
      </c>
      <c r="G833" s="33">
        <f t="shared" si="565"/>
        <v>352.96250000000003</v>
      </c>
    </row>
    <row r="834" spans="1:7" ht="14" hidden="1" x14ac:dyDescent="0.15">
      <c r="A834" s="24">
        <v>22</v>
      </c>
      <c r="B834" s="27"/>
      <c r="C834" s="33">
        <f t="shared" ref="C834:G834" si="566">+C309*$K$3</f>
        <v>900.87250000000006</v>
      </c>
      <c r="D834" s="33">
        <f t="shared" si="566"/>
        <v>864.40750000000003</v>
      </c>
      <c r="E834" s="33">
        <f t="shared" si="566"/>
        <v>631.125</v>
      </c>
      <c r="F834" s="33">
        <f t="shared" si="566"/>
        <v>449.26750000000004</v>
      </c>
      <c r="G834" s="33">
        <f t="shared" si="566"/>
        <v>352.96250000000003</v>
      </c>
    </row>
    <row r="835" spans="1:7" ht="14" hidden="1" x14ac:dyDescent="0.15">
      <c r="A835" s="24">
        <v>23</v>
      </c>
      <c r="B835" s="27"/>
      <c r="C835" s="33">
        <f t="shared" ref="C835:G835" si="567">+C310*$K$3</f>
        <v>900.87250000000006</v>
      </c>
      <c r="D835" s="33">
        <f t="shared" si="567"/>
        <v>864.40750000000003</v>
      </c>
      <c r="E835" s="33">
        <f t="shared" si="567"/>
        <v>631.125</v>
      </c>
      <c r="F835" s="33">
        <f t="shared" si="567"/>
        <v>449.26750000000004</v>
      </c>
      <c r="G835" s="33">
        <f t="shared" si="567"/>
        <v>352.96250000000003</v>
      </c>
    </row>
    <row r="836" spans="1:7" ht="14" hidden="1" x14ac:dyDescent="0.15">
      <c r="A836" s="24">
        <v>24</v>
      </c>
      <c r="B836" s="27"/>
      <c r="C836" s="33">
        <f t="shared" ref="C836:G836" si="568">+C311*$K$3</f>
        <v>900.87250000000006</v>
      </c>
      <c r="D836" s="33">
        <f t="shared" si="568"/>
        <v>864.40750000000003</v>
      </c>
      <c r="E836" s="33">
        <f t="shared" si="568"/>
        <v>631.125</v>
      </c>
      <c r="F836" s="33">
        <f t="shared" si="568"/>
        <v>449.26750000000004</v>
      </c>
      <c r="G836" s="33">
        <f t="shared" si="568"/>
        <v>352.96250000000003</v>
      </c>
    </row>
    <row r="837" spans="1:7" ht="14" hidden="1" x14ac:dyDescent="0.15">
      <c r="A837" s="24">
        <v>25</v>
      </c>
      <c r="B837" s="27"/>
      <c r="C837" s="33">
        <f t="shared" ref="C837:G837" si="569">+C312*$K$3</f>
        <v>971.9325</v>
      </c>
      <c r="D837" s="33">
        <f t="shared" si="569"/>
        <v>932.42875000000015</v>
      </c>
      <c r="E837" s="33">
        <f t="shared" si="569"/>
        <v>673.2</v>
      </c>
      <c r="F837" s="33">
        <f t="shared" si="569"/>
        <v>479.42124999999999</v>
      </c>
      <c r="G837" s="33">
        <f t="shared" si="569"/>
        <v>376.10374999999999</v>
      </c>
    </row>
    <row r="838" spans="1:7" ht="14" hidden="1" x14ac:dyDescent="0.15">
      <c r="A838" s="24">
        <v>26</v>
      </c>
      <c r="B838" s="27"/>
      <c r="C838" s="33">
        <f t="shared" ref="C838:G838" si="570">+C313*$K$3</f>
        <v>971.9325</v>
      </c>
      <c r="D838" s="33">
        <f t="shared" si="570"/>
        <v>932.42875000000015</v>
      </c>
      <c r="E838" s="33">
        <f t="shared" si="570"/>
        <v>673.2</v>
      </c>
      <c r="F838" s="33">
        <f t="shared" si="570"/>
        <v>479.42124999999999</v>
      </c>
      <c r="G838" s="33">
        <f t="shared" si="570"/>
        <v>376.10374999999999</v>
      </c>
    </row>
    <row r="839" spans="1:7" ht="14" hidden="1" x14ac:dyDescent="0.15">
      <c r="A839" s="24">
        <v>27</v>
      </c>
      <c r="B839" s="27"/>
      <c r="C839" s="33">
        <f t="shared" ref="C839:G839" si="571">+C314*$K$3</f>
        <v>971.9325</v>
      </c>
      <c r="D839" s="33">
        <f t="shared" si="571"/>
        <v>932.42875000000015</v>
      </c>
      <c r="E839" s="33">
        <f t="shared" si="571"/>
        <v>673.2</v>
      </c>
      <c r="F839" s="33">
        <f t="shared" si="571"/>
        <v>479.42124999999999</v>
      </c>
      <c r="G839" s="33">
        <f t="shared" si="571"/>
        <v>376.10374999999999</v>
      </c>
    </row>
    <row r="840" spans="1:7" ht="14" hidden="1" x14ac:dyDescent="0.15">
      <c r="A840" s="24">
        <v>28</v>
      </c>
      <c r="B840" s="27"/>
      <c r="C840" s="33">
        <f t="shared" ref="C840:G840" si="572">+C315*$K$3</f>
        <v>971.9325</v>
      </c>
      <c r="D840" s="33">
        <f t="shared" si="572"/>
        <v>932.42875000000015</v>
      </c>
      <c r="E840" s="33">
        <f t="shared" si="572"/>
        <v>673.2</v>
      </c>
      <c r="F840" s="33">
        <f t="shared" si="572"/>
        <v>479.42124999999999</v>
      </c>
      <c r="G840" s="33">
        <f t="shared" si="572"/>
        <v>376.10374999999999</v>
      </c>
    </row>
    <row r="841" spans="1:7" ht="14" hidden="1" x14ac:dyDescent="0.15">
      <c r="A841" s="24">
        <v>29</v>
      </c>
      <c r="B841" s="27"/>
      <c r="C841" s="33">
        <f t="shared" ref="C841:G841" si="573">+C316*$K$3</f>
        <v>971.9325</v>
      </c>
      <c r="D841" s="33">
        <f t="shared" si="573"/>
        <v>932.42875000000015</v>
      </c>
      <c r="E841" s="33">
        <f t="shared" si="573"/>
        <v>673.2</v>
      </c>
      <c r="F841" s="33">
        <f t="shared" si="573"/>
        <v>479.42124999999999</v>
      </c>
      <c r="G841" s="33">
        <f t="shared" si="573"/>
        <v>376.10374999999999</v>
      </c>
    </row>
    <row r="842" spans="1:7" ht="14" hidden="1" x14ac:dyDescent="0.15">
      <c r="A842" s="24">
        <v>30</v>
      </c>
      <c r="B842" s="27"/>
      <c r="C842" s="33">
        <f t="shared" ref="C842:G842" si="574">+C317*$K$3</f>
        <v>1096.52125</v>
      </c>
      <c r="D842" s="33">
        <f t="shared" si="574"/>
        <v>1052.3425</v>
      </c>
      <c r="E842" s="33">
        <f t="shared" si="574"/>
        <v>748.70124999999996</v>
      </c>
      <c r="F842" s="33">
        <f t="shared" si="574"/>
        <v>533.18375000000003</v>
      </c>
      <c r="G842" s="33">
        <f t="shared" si="574"/>
        <v>418.41250000000002</v>
      </c>
    </row>
    <row r="843" spans="1:7" ht="14" hidden="1" x14ac:dyDescent="0.15">
      <c r="A843" s="24">
        <v>31</v>
      </c>
      <c r="B843" s="27"/>
      <c r="C843" s="33">
        <f t="shared" ref="C843:G843" si="575">+C318*$K$3</f>
        <v>1096.52125</v>
      </c>
      <c r="D843" s="33">
        <f t="shared" si="575"/>
        <v>1052.3425</v>
      </c>
      <c r="E843" s="33">
        <f t="shared" si="575"/>
        <v>748.70124999999996</v>
      </c>
      <c r="F843" s="33">
        <f t="shared" si="575"/>
        <v>533.18375000000003</v>
      </c>
      <c r="G843" s="33">
        <f t="shared" si="575"/>
        <v>418.41250000000002</v>
      </c>
    </row>
    <row r="844" spans="1:7" ht="14" hidden="1" x14ac:dyDescent="0.15">
      <c r="A844" s="24">
        <v>32</v>
      </c>
      <c r="B844" s="27"/>
      <c r="C844" s="33">
        <f t="shared" ref="C844:G844" si="576">+C319*$K$3</f>
        <v>1096.52125</v>
      </c>
      <c r="D844" s="33">
        <f t="shared" si="576"/>
        <v>1052.3425</v>
      </c>
      <c r="E844" s="33">
        <f t="shared" si="576"/>
        <v>748.70124999999996</v>
      </c>
      <c r="F844" s="33">
        <f t="shared" si="576"/>
        <v>533.18375000000003</v>
      </c>
      <c r="G844" s="33">
        <f t="shared" si="576"/>
        <v>418.41250000000002</v>
      </c>
    </row>
    <row r="845" spans="1:7" ht="14" hidden="1" x14ac:dyDescent="0.15">
      <c r="A845" s="24">
        <v>33</v>
      </c>
      <c r="B845" s="27"/>
      <c r="C845" s="33">
        <f t="shared" ref="C845:G845" si="577">+C320*$K$3</f>
        <v>1096.52125</v>
      </c>
      <c r="D845" s="33">
        <f t="shared" si="577"/>
        <v>1052.3425</v>
      </c>
      <c r="E845" s="33">
        <f t="shared" si="577"/>
        <v>748.70124999999996</v>
      </c>
      <c r="F845" s="33">
        <f t="shared" si="577"/>
        <v>533.18375000000003</v>
      </c>
      <c r="G845" s="33">
        <f t="shared" si="577"/>
        <v>418.41250000000002</v>
      </c>
    </row>
    <row r="846" spans="1:7" ht="14" hidden="1" x14ac:dyDescent="0.15">
      <c r="A846" s="24">
        <v>34</v>
      </c>
      <c r="B846" s="27"/>
      <c r="C846" s="33">
        <f t="shared" ref="C846:G846" si="578">+C321*$K$3</f>
        <v>1096.52125</v>
      </c>
      <c r="D846" s="33">
        <f t="shared" si="578"/>
        <v>1052.3425</v>
      </c>
      <c r="E846" s="33">
        <f t="shared" si="578"/>
        <v>748.70124999999996</v>
      </c>
      <c r="F846" s="33">
        <f t="shared" si="578"/>
        <v>533.18375000000003</v>
      </c>
      <c r="G846" s="33">
        <f t="shared" si="578"/>
        <v>418.41250000000002</v>
      </c>
    </row>
    <row r="847" spans="1:7" ht="14" hidden="1" x14ac:dyDescent="0.15">
      <c r="A847" s="24">
        <v>35</v>
      </c>
      <c r="B847" s="27"/>
      <c r="C847" s="33">
        <f t="shared" ref="C847:G847" si="579">+C322*$K$3</f>
        <v>1241.2125000000001</v>
      </c>
      <c r="D847" s="33">
        <f t="shared" si="579"/>
        <v>1190.7225000000001</v>
      </c>
      <c r="E847" s="33">
        <f t="shared" si="579"/>
        <v>838.22750000000008</v>
      </c>
      <c r="F847" s="33">
        <f t="shared" si="579"/>
        <v>596.99750000000006</v>
      </c>
      <c r="G847" s="33">
        <f t="shared" si="579"/>
        <v>468.435</v>
      </c>
    </row>
    <row r="848" spans="1:7" ht="14" hidden="1" x14ac:dyDescent="0.15">
      <c r="A848" s="24">
        <v>36</v>
      </c>
      <c r="B848" s="27"/>
      <c r="C848" s="33">
        <f t="shared" ref="C848:G848" si="580">+C323*$K$3</f>
        <v>1241.2125000000001</v>
      </c>
      <c r="D848" s="33">
        <f t="shared" si="580"/>
        <v>1190.7225000000001</v>
      </c>
      <c r="E848" s="33">
        <f t="shared" si="580"/>
        <v>838.22750000000008</v>
      </c>
      <c r="F848" s="33">
        <f t="shared" si="580"/>
        <v>596.99750000000006</v>
      </c>
      <c r="G848" s="33">
        <f t="shared" si="580"/>
        <v>468.435</v>
      </c>
    </row>
    <row r="849" spans="1:7" ht="14" hidden="1" x14ac:dyDescent="0.15">
      <c r="A849" s="24">
        <v>37</v>
      </c>
      <c r="B849" s="27"/>
      <c r="C849" s="33">
        <f t="shared" ref="C849:G849" si="581">+C324*$K$3</f>
        <v>1241.2125000000001</v>
      </c>
      <c r="D849" s="33">
        <f t="shared" si="581"/>
        <v>1190.7225000000001</v>
      </c>
      <c r="E849" s="33">
        <f t="shared" si="581"/>
        <v>838.22750000000008</v>
      </c>
      <c r="F849" s="33">
        <f t="shared" si="581"/>
        <v>596.99750000000006</v>
      </c>
      <c r="G849" s="33">
        <f t="shared" si="581"/>
        <v>468.435</v>
      </c>
    </row>
    <row r="850" spans="1:7" ht="14" hidden="1" x14ac:dyDescent="0.15">
      <c r="A850" s="24">
        <v>38</v>
      </c>
      <c r="B850" s="27"/>
      <c r="C850" s="33">
        <f t="shared" ref="C850:G850" si="582">+C325*$K$3</f>
        <v>1241.2125000000001</v>
      </c>
      <c r="D850" s="33">
        <f t="shared" si="582"/>
        <v>1190.7225000000001</v>
      </c>
      <c r="E850" s="33">
        <f t="shared" si="582"/>
        <v>838.22750000000008</v>
      </c>
      <c r="F850" s="33">
        <f t="shared" si="582"/>
        <v>596.99750000000006</v>
      </c>
      <c r="G850" s="33">
        <f t="shared" si="582"/>
        <v>468.435</v>
      </c>
    </row>
    <row r="851" spans="1:7" ht="14" hidden="1" x14ac:dyDescent="0.15">
      <c r="A851" s="24">
        <v>39</v>
      </c>
      <c r="B851" s="27"/>
      <c r="C851" s="33">
        <f t="shared" ref="C851:G851" si="583">+C326*$K$3</f>
        <v>1241.2125000000001</v>
      </c>
      <c r="D851" s="33">
        <f t="shared" si="583"/>
        <v>1190.7225000000001</v>
      </c>
      <c r="E851" s="33">
        <f t="shared" si="583"/>
        <v>838.22750000000008</v>
      </c>
      <c r="F851" s="33">
        <f t="shared" si="583"/>
        <v>596.99750000000006</v>
      </c>
      <c r="G851" s="33">
        <f t="shared" si="583"/>
        <v>468.435</v>
      </c>
    </row>
    <row r="852" spans="1:7" ht="14" hidden="1" x14ac:dyDescent="0.15">
      <c r="A852" s="24">
        <v>40</v>
      </c>
      <c r="B852" s="27"/>
      <c r="C852" s="33">
        <f t="shared" ref="C852:G852" si="584">+C327*$K$3</f>
        <v>1407.8762500000003</v>
      </c>
      <c r="D852" s="33">
        <f t="shared" si="584"/>
        <v>1350.6075000000001</v>
      </c>
      <c r="E852" s="33">
        <f t="shared" si="584"/>
        <v>943.41500000000008</v>
      </c>
      <c r="F852" s="33">
        <f t="shared" si="584"/>
        <v>671.79750000000013</v>
      </c>
      <c r="G852" s="33">
        <f t="shared" si="584"/>
        <v>526.87250000000006</v>
      </c>
    </row>
    <row r="853" spans="1:7" ht="14" hidden="1" x14ac:dyDescent="0.15">
      <c r="A853" s="24">
        <v>41</v>
      </c>
      <c r="B853" s="27"/>
      <c r="C853" s="33">
        <f t="shared" ref="C853:G853" si="585">+C328*$K$3</f>
        <v>1407.8762500000003</v>
      </c>
      <c r="D853" s="33">
        <f t="shared" si="585"/>
        <v>1350.6075000000001</v>
      </c>
      <c r="E853" s="33">
        <f t="shared" si="585"/>
        <v>943.41500000000008</v>
      </c>
      <c r="F853" s="33">
        <f t="shared" si="585"/>
        <v>671.79750000000013</v>
      </c>
      <c r="G853" s="33">
        <f t="shared" si="585"/>
        <v>526.87250000000006</v>
      </c>
    </row>
    <row r="854" spans="1:7" ht="14" hidden="1" x14ac:dyDescent="0.15">
      <c r="A854" s="24">
        <v>42</v>
      </c>
      <c r="B854" s="27"/>
      <c r="C854" s="33">
        <f t="shared" ref="C854:G854" si="586">+C329*$K$3</f>
        <v>1407.8762500000003</v>
      </c>
      <c r="D854" s="33">
        <f t="shared" si="586"/>
        <v>1350.6075000000001</v>
      </c>
      <c r="E854" s="33">
        <f t="shared" si="586"/>
        <v>943.41500000000008</v>
      </c>
      <c r="F854" s="33">
        <f t="shared" si="586"/>
        <v>671.79750000000013</v>
      </c>
      <c r="G854" s="33">
        <f t="shared" si="586"/>
        <v>526.87250000000006</v>
      </c>
    </row>
    <row r="855" spans="1:7" ht="14" hidden="1" x14ac:dyDescent="0.15">
      <c r="A855" s="24">
        <v>43</v>
      </c>
      <c r="B855" s="27"/>
      <c r="C855" s="33">
        <f t="shared" ref="C855:G855" si="587">+C330*$K$3</f>
        <v>1407.8762500000003</v>
      </c>
      <c r="D855" s="33">
        <f t="shared" si="587"/>
        <v>1350.6075000000001</v>
      </c>
      <c r="E855" s="33">
        <f t="shared" si="587"/>
        <v>943.41500000000008</v>
      </c>
      <c r="F855" s="33">
        <f t="shared" si="587"/>
        <v>671.79750000000013</v>
      </c>
      <c r="G855" s="33">
        <f t="shared" si="587"/>
        <v>526.87250000000006</v>
      </c>
    </row>
    <row r="856" spans="1:7" ht="14" hidden="1" x14ac:dyDescent="0.15">
      <c r="A856" s="24">
        <v>44</v>
      </c>
      <c r="B856" s="27"/>
      <c r="C856" s="33">
        <f t="shared" ref="C856:G856" si="588">+C331*$K$3</f>
        <v>1407.8762500000003</v>
      </c>
      <c r="D856" s="33">
        <f t="shared" si="588"/>
        <v>1350.6075000000001</v>
      </c>
      <c r="E856" s="33">
        <f t="shared" si="588"/>
        <v>943.41500000000008</v>
      </c>
      <c r="F856" s="33">
        <f t="shared" si="588"/>
        <v>671.79750000000013</v>
      </c>
      <c r="G856" s="33">
        <f t="shared" si="588"/>
        <v>526.87250000000006</v>
      </c>
    </row>
    <row r="857" spans="1:7" ht="14" hidden="1" x14ac:dyDescent="0.15">
      <c r="A857" s="24">
        <v>45</v>
      </c>
      <c r="B857" s="27"/>
      <c r="C857" s="33">
        <f t="shared" ref="C857:G857" si="589">+C332*$K$3</f>
        <v>1593.24</v>
      </c>
      <c r="D857" s="33">
        <f t="shared" si="589"/>
        <v>1528.7250000000001</v>
      </c>
      <c r="E857" s="33">
        <f t="shared" si="589"/>
        <v>1062.1600000000001</v>
      </c>
      <c r="F857" s="33">
        <f t="shared" si="589"/>
        <v>755.9475000000001</v>
      </c>
      <c r="G857" s="33">
        <f t="shared" si="589"/>
        <v>593.49125000000004</v>
      </c>
    </row>
    <row r="858" spans="1:7" ht="14" hidden="1" x14ac:dyDescent="0.15">
      <c r="A858" s="24">
        <v>46</v>
      </c>
      <c r="B858" s="27"/>
      <c r="C858" s="33">
        <f t="shared" ref="C858:G858" si="590">+C333*$K$3</f>
        <v>1593.24</v>
      </c>
      <c r="D858" s="33">
        <f t="shared" si="590"/>
        <v>1528.7250000000001</v>
      </c>
      <c r="E858" s="33">
        <f t="shared" si="590"/>
        <v>1062.1600000000001</v>
      </c>
      <c r="F858" s="33">
        <f t="shared" si="590"/>
        <v>755.9475000000001</v>
      </c>
      <c r="G858" s="33">
        <f t="shared" si="590"/>
        <v>593.49125000000004</v>
      </c>
    </row>
    <row r="859" spans="1:7" ht="14" hidden="1" x14ac:dyDescent="0.15">
      <c r="A859" s="24">
        <v>47</v>
      </c>
      <c r="B859" s="27"/>
      <c r="C859" s="33">
        <f t="shared" ref="C859:G859" si="591">+C334*$K$3</f>
        <v>1593.24</v>
      </c>
      <c r="D859" s="33">
        <f t="shared" si="591"/>
        <v>1528.7250000000001</v>
      </c>
      <c r="E859" s="33">
        <f t="shared" si="591"/>
        <v>1062.1600000000001</v>
      </c>
      <c r="F859" s="33">
        <f t="shared" si="591"/>
        <v>755.9475000000001</v>
      </c>
      <c r="G859" s="33">
        <f t="shared" si="591"/>
        <v>593.49125000000004</v>
      </c>
    </row>
    <row r="860" spans="1:7" ht="14" hidden="1" x14ac:dyDescent="0.15">
      <c r="A860" s="24">
        <v>48</v>
      </c>
      <c r="B860" s="27"/>
      <c r="C860" s="33">
        <f t="shared" ref="C860:G860" si="592">+C335*$K$3</f>
        <v>1593.24</v>
      </c>
      <c r="D860" s="33">
        <f t="shared" si="592"/>
        <v>1528.7250000000001</v>
      </c>
      <c r="E860" s="33">
        <f t="shared" si="592"/>
        <v>1062.1600000000001</v>
      </c>
      <c r="F860" s="33">
        <f t="shared" si="592"/>
        <v>755.9475000000001</v>
      </c>
      <c r="G860" s="33">
        <f t="shared" si="592"/>
        <v>593.49125000000004</v>
      </c>
    </row>
    <row r="861" spans="1:7" ht="14" hidden="1" x14ac:dyDescent="0.15">
      <c r="A861" s="24">
        <v>49</v>
      </c>
      <c r="B861" s="27"/>
      <c r="C861" s="33">
        <f t="shared" ref="C861:G861" si="593">+C336*$K$3</f>
        <v>1593.24</v>
      </c>
      <c r="D861" s="33">
        <f t="shared" si="593"/>
        <v>1528.7250000000001</v>
      </c>
      <c r="E861" s="33">
        <f t="shared" si="593"/>
        <v>1062.1600000000001</v>
      </c>
      <c r="F861" s="33">
        <f t="shared" si="593"/>
        <v>755.9475000000001</v>
      </c>
      <c r="G861" s="33">
        <f t="shared" si="593"/>
        <v>593.49125000000004</v>
      </c>
    </row>
    <row r="862" spans="1:7" ht="14" hidden="1" x14ac:dyDescent="0.15">
      <c r="A862" s="24">
        <v>50</v>
      </c>
      <c r="B862" s="27"/>
      <c r="C862" s="33">
        <f t="shared" ref="C862:G862" si="594">+C337*$K$3</f>
        <v>1802.9137500000002</v>
      </c>
      <c r="D862" s="33">
        <f t="shared" si="594"/>
        <v>1729.9837500000001</v>
      </c>
      <c r="E862" s="33">
        <f t="shared" si="594"/>
        <v>1196.8000000000002</v>
      </c>
      <c r="F862" s="33">
        <f t="shared" si="594"/>
        <v>852.01875000000007</v>
      </c>
      <c r="G862" s="33">
        <f t="shared" si="594"/>
        <v>668.2912500000001</v>
      </c>
    </row>
    <row r="863" spans="1:7" ht="14" hidden="1" x14ac:dyDescent="0.15">
      <c r="A863" s="24">
        <v>51</v>
      </c>
      <c r="B863" s="27"/>
      <c r="C863" s="33">
        <f t="shared" ref="C863:G863" si="595">+C338*$K$3</f>
        <v>1802.9137500000002</v>
      </c>
      <c r="D863" s="33">
        <f t="shared" si="595"/>
        <v>1729.9837500000001</v>
      </c>
      <c r="E863" s="33">
        <f t="shared" si="595"/>
        <v>1196.8000000000002</v>
      </c>
      <c r="F863" s="33">
        <f t="shared" si="595"/>
        <v>852.01875000000007</v>
      </c>
      <c r="G863" s="33">
        <f t="shared" si="595"/>
        <v>668.2912500000001</v>
      </c>
    </row>
    <row r="864" spans="1:7" ht="14" hidden="1" x14ac:dyDescent="0.15">
      <c r="A864" s="24">
        <v>52</v>
      </c>
      <c r="B864" s="27"/>
      <c r="C864" s="33">
        <f t="shared" ref="C864:G864" si="596">+C339*$K$3</f>
        <v>1802.9137500000002</v>
      </c>
      <c r="D864" s="33">
        <f t="shared" si="596"/>
        <v>1729.9837500000001</v>
      </c>
      <c r="E864" s="33">
        <f t="shared" si="596"/>
        <v>1196.8000000000002</v>
      </c>
      <c r="F864" s="33">
        <f t="shared" si="596"/>
        <v>852.01875000000007</v>
      </c>
      <c r="G864" s="33">
        <f t="shared" si="596"/>
        <v>668.2912500000001</v>
      </c>
    </row>
    <row r="865" spans="1:7" ht="14" hidden="1" x14ac:dyDescent="0.15">
      <c r="A865" s="24">
        <v>53</v>
      </c>
      <c r="B865" s="27"/>
      <c r="C865" s="33">
        <f t="shared" ref="C865:G865" si="597">+C340*$K$3</f>
        <v>1802.9137500000002</v>
      </c>
      <c r="D865" s="33">
        <f t="shared" si="597"/>
        <v>1729.9837500000001</v>
      </c>
      <c r="E865" s="33">
        <f t="shared" si="597"/>
        <v>1196.8000000000002</v>
      </c>
      <c r="F865" s="33">
        <f t="shared" si="597"/>
        <v>852.01875000000007</v>
      </c>
      <c r="G865" s="33">
        <f t="shared" si="597"/>
        <v>668.2912500000001</v>
      </c>
    </row>
    <row r="866" spans="1:7" ht="14" hidden="1" x14ac:dyDescent="0.15">
      <c r="A866" s="24">
        <v>54</v>
      </c>
      <c r="B866" s="27"/>
      <c r="C866" s="33">
        <f t="shared" ref="C866:G866" si="598">+C341*$K$3</f>
        <v>1802.9137500000002</v>
      </c>
      <c r="D866" s="33">
        <f t="shared" si="598"/>
        <v>1729.9837500000001</v>
      </c>
      <c r="E866" s="33">
        <f t="shared" si="598"/>
        <v>1196.8000000000002</v>
      </c>
      <c r="F866" s="33">
        <f t="shared" si="598"/>
        <v>852.01875000000007</v>
      </c>
      <c r="G866" s="33">
        <f t="shared" si="598"/>
        <v>668.2912500000001</v>
      </c>
    </row>
    <row r="867" spans="1:7" ht="14" hidden="1" x14ac:dyDescent="0.15">
      <c r="A867" s="24">
        <v>55</v>
      </c>
      <c r="B867" s="27"/>
      <c r="C867" s="33">
        <f t="shared" ref="C867:G867" si="599">+C342*$K$3</f>
        <v>2033.6250000000002</v>
      </c>
      <c r="D867" s="33">
        <f t="shared" si="599"/>
        <v>1950.8775000000001</v>
      </c>
      <c r="E867" s="33">
        <f t="shared" si="599"/>
        <v>1346.63375</v>
      </c>
      <c r="F867" s="33">
        <f t="shared" si="599"/>
        <v>958.14125000000013</v>
      </c>
      <c r="G867" s="33">
        <f t="shared" si="599"/>
        <v>752.20749999999998</v>
      </c>
    </row>
    <row r="868" spans="1:7" ht="14" hidden="1" x14ac:dyDescent="0.15">
      <c r="A868" s="24">
        <v>56</v>
      </c>
      <c r="B868" s="27"/>
      <c r="C868" s="33">
        <f t="shared" ref="C868:G868" si="600">+C343*$K$3</f>
        <v>2033.6250000000002</v>
      </c>
      <c r="D868" s="33">
        <f t="shared" si="600"/>
        <v>1950.8775000000001</v>
      </c>
      <c r="E868" s="33">
        <f t="shared" si="600"/>
        <v>1346.63375</v>
      </c>
      <c r="F868" s="33">
        <f t="shared" si="600"/>
        <v>958.14125000000013</v>
      </c>
      <c r="G868" s="33">
        <f t="shared" si="600"/>
        <v>752.20749999999998</v>
      </c>
    </row>
    <row r="869" spans="1:7" ht="14" hidden="1" x14ac:dyDescent="0.15">
      <c r="A869" s="24">
        <v>57</v>
      </c>
      <c r="B869" s="27"/>
      <c r="C869" s="33">
        <f t="shared" ref="C869:G869" si="601">+C344*$K$3</f>
        <v>2033.6250000000002</v>
      </c>
      <c r="D869" s="33">
        <f t="shared" si="601"/>
        <v>1950.8775000000001</v>
      </c>
      <c r="E869" s="33">
        <f t="shared" si="601"/>
        <v>1346.63375</v>
      </c>
      <c r="F869" s="33">
        <f t="shared" si="601"/>
        <v>958.14125000000013</v>
      </c>
      <c r="G869" s="33">
        <f t="shared" si="601"/>
        <v>752.20749999999998</v>
      </c>
    </row>
    <row r="870" spans="1:7" ht="14" hidden="1" x14ac:dyDescent="0.15">
      <c r="A870" s="24">
        <v>58</v>
      </c>
      <c r="B870" s="27"/>
      <c r="C870" s="33">
        <f t="shared" ref="C870:G870" si="602">+C345*$K$3</f>
        <v>2033.6250000000002</v>
      </c>
      <c r="D870" s="33">
        <f t="shared" si="602"/>
        <v>1950.8775000000001</v>
      </c>
      <c r="E870" s="33">
        <f t="shared" si="602"/>
        <v>1346.63375</v>
      </c>
      <c r="F870" s="33">
        <f t="shared" si="602"/>
        <v>958.14125000000013</v>
      </c>
      <c r="G870" s="33">
        <f t="shared" si="602"/>
        <v>752.20749999999998</v>
      </c>
    </row>
    <row r="871" spans="1:7" ht="14" hidden="1" x14ac:dyDescent="0.15">
      <c r="A871" s="24">
        <v>59</v>
      </c>
      <c r="B871" s="27"/>
      <c r="C871" s="33">
        <f t="shared" ref="C871:G871" si="603">+C346*$K$3</f>
        <v>2033.6250000000002</v>
      </c>
      <c r="D871" s="33">
        <f t="shared" si="603"/>
        <v>1950.8775000000001</v>
      </c>
      <c r="E871" s="33">
        <f t="shared" si="603"/>
        <v>1346.63375</v>
      </c>
      <c r="F871" s="33">
        <f t="shared" si="603"/>
        <v>958.14125000000013</v>
      </c>
      <c r="G871" s="33">
        <f t="shared" si="603"/>
        <v>752.20749999999998</v>
      </c>
    </row>
    <row r="872" spans="1:7" ht="14" hidden="1" x14ac:dyDescent="0.15">
      <c r="A872" s="24">
        <v>60</v>
      </c>
      <c r="B872" s="27"/>
      <c r="C872" s="33">
        <f t="shared" ref="C872:G872" si="604">+C347*$K$3</f>
        <v>2187.19875</v>
      </c>
      <c r="D872" s="33">
        <f t="shared" si="604"/>
        <v>2098.6075000000001</v>
      </c>
      <c r="E872" s="33">
        <f t="shared" si="604"/>
        <v>1446.9125000000001</v>
      </c>
      <c r="F872" s="33">
        <f t="shared" si="604"/>
        <v>1029.66875</v>
      </c>
      <c r="G872" s="33">
        <f t="shared" si="604"/>
        <v>807.84</v>
      </c>
    </row>
    <row r="873" spans="1:7" ht="14" hidden="1" x14ac:dyDescent="0.15">
      <c r="A873" s="24">
        <v>61</v>
      </c>
      <c r="B873" s="27"/>
      <c r="C873" s="33">
        <f t="shared" ref="C873:G873" si="605">+C348*$K$3</f>
        <v>2455.31</v>
      </c>
      <c r="D873" s="33">
        <f t="shared" si="605"/>
        <v>2355.9662499999999</v>
      </c>
      <c r="E873" s="33">
        <f t="shared" si="605"/>
        <v>1622.9262500000002</v>
      </c>
      <c r="F873" s="33">
        <f t="shared" si="605"/>
        <v>1155.1925000000001</v>
      </c>
      <c r="G873" s="33">
        <f t="shared" si="605"/>
        <v>906.0150000000001</v>
      </c>
    </row>
    <row r="874" spans="1:7" ht="14" hidden="1" x14ac:dyDescent="0.15">
      <c r="A874" s="24">
        <v>62</v>
      </c>
      <c r="B874" s="27"/>
      <c r="C874" s="33">
        <f t="shared" ref="C874:G874" si="606">+C349*$K$3</f>
        <v>2745.6275000000005</v>
      </c>
      <c r="D874" s="33">
        <f t="shared" si="606"/>
        <v>2634.5962500000005</v>
      </c>
      <c r="E874" s="33">
        <f t="shared" si="606"/>
        <v>1813.9</v>
      </c>
      <c r="F874" s="33">
        <f t="shared" si="606"/>
        <v>1290.5337500000001</v>
      </c>
      <c r="G874" s="33">
        <f t="shared" si="606"/>
        <v>1012.83875</v>
      </c>
    </row>
    <row r="875" spans="1:7" ht="14" hidden="1" x14ac:dyDescent="0.15">
      <c r="A875" s="24">
        <v>63</v>
      </c>
      <c r="B875" s="27"/>
      <c r="C875" s="33">
        <f t="shared" ref="C875:G875" si="607">+C350*$K$3</f>
        <v>3057.2162499999999</v>
      </c>
      <c r="D875" s="33">
        <f t="shared" si="607"/>
        <v>2933.7962500000003</v>
      </c>
      <c r="E875" s="33">
        <f t="shared" si="607"/>
        <v>2020.5350000000001</v>
      </c>
      <c r="F875" s="33">
        <f t="shared" si="607"/>
        <v>1438.03</v>
      </c>
      <c r="G875" s="33">
        <f t="shared" si="607"/>
        <v>1128.5450000000001</v>
      </c>
    </row>
    <row r="876" spans="1:7" ht="14" hidden="1" x14ac:dyDescent="0.15">
      <c r="A876" s="24">
        <v>64</v>
      </c>
      <c r="B876" s="27"/>
      <c r="C876" s="33">
        <f t="shared" ref="C876:G876" si="608">+C351*$K$3</f>
        <v>3391.9462500000004</v>
      </c>
      <c r="D876" s="33">
        <f t="shared" si="608"/>
        <v>3254.5012500000003</v>
      </c>
      <c r="E876" s="33">
        <f t="shared" si="608"/>
        <v>2242.3637500000004</v>
      </c>
      <c r="F876" s="33">
        <f t="shared" si="608"/>
        <v>1595.81125</v>
      </c>
      <c r="G876" s="33">
        <f t="shared" si="608"/>
        <v>1251.4974999999999</v>
      </c>
    </row>
    <row r="877" spans="1:7" ht="14" hidden="1" x14ac:dyDescent="0.15">
      <c r="A877" s="24">
        <v>65</v>
      </c>
      <c r="B877" s="27"/>
      <c r="C877" s="33">
        <f t="shared" ref="C877:G877" si="609">+C352*$K$3</f>
        <v>3748.4150000000004</v>
      </c>
      <c r="D877" s="33">
        <f t="shared" si="609"/>
        <v>3596.4775000000004</v>
      </c>
      <c r="E877" s="33">
        <f t="shared" si="609"/>
        <v>2479.62</v>
      </c>
      <c r="F877" s="33">
        <f t="shared" si="609"/>
        <v>1764.3450000000003</v>
      </c>
      <c r="G877" s="33">
        <f t="shared" si="609"/>
        <v>1384.2675000000002</v>
      </c>
    </row>
    <row r="878" spans="1:7" ht="14" hidden="1" x14ac:dyDescent="0.15">
      <c r="A878" s="24">
        <v>66</v>
      </c>
      <c r="B878" s="27"/>
      <c r="C878" s="33">
        <f t="shared" ref="C878:G878" si="610">+C353*$K$3</f>
        <v>4126.6225000000004</v>
      </c>
      <c r="D878" s="33">
        <f t="shared" si="610"/>
        <v>3959.7250000000004</v>
      </c>
      <c r="E878" s="33">
        <f t="shared" si="610"/>
        <v>2732.5375000000004</v>
      </c>
      <c r="F878" s="33">
        <f t="shared" si="610"/>
        <v>1944.5662500000001</v>
      </c>
      <c r="G878" s="33">
        <f t="shared" si="610"/>
        <v>1525.68625</v>
      </c>
    </row>
    <row r="879" spans="1:7" ht="14" hidden="1" x14ac:dyDescent="0.15">
      <c r="A879" s="24">
        <v>67</v>
      </c>
      <c r="B879" s="27"/>
      <c r="C879" s="33">
        <f t="shared" ref="C879:G879" si="611">+C354*$K$3</f>
        <v>4527.036250000001</v>
      </c>
      <c r="D879" s="33">
        <f t="shared" si="611"/>
        <v>4343.5425000000005</v>
      </c>
      <c r="E879" s="33">
        <f t="shared" si="611"/>
        <v>3000.4150000000004</v>
      </c>
      <c r="F879" s="33">
        <f t="shared" si="611"/>
        <v>2135.0725000000002</v>
      </c>
      <c r="G879" s="33">
        <f t="shared" si="611"/>
        <v>1675.0525</v>
      </c>
    </row>
    <row r="880" spans="1:7" ht="14" hidden="1" x14ac:dyDescent="0.15">
      <c r="A880" s="24">
        <v>68</v>
      </c>
      <c r="B880" s="27"/>
      <c r="C880" s="33">
        <f t="shared" ref="C880:G880" si="612">+C355*$K$3</f>
        <v>4949.4224999999997</v>
      </c>
      <c r="D880" s="33">
        <f t="shared" si="612"/>
        <v>4748.8649999999998</v>
      </c>
      <c r="E880" s="33">
        <f t="shared" si="612"/>
        <v>3283.9537500000001</v>
      </c>
      <c r="F880" s="33">
        <f t="shared" si="612"/>
        <v>2337.0324999999998</v>
      </c>
      <c r="G880" s="33">
        <f t="shared" si="612"/>
        <v>1833.7687500000002</v>
      </c>
    </row>
    <row r="881" spans="1:7" ht="14" hidden="1" x14ac:dyDescent="0.15">
      <c r="A881" s="24">
        <v>69</v>
      </c>
      <c r="B881" s="27"/>
      <c r="C881" s="33">
        <f t="shared" ref="C881:G881" si="613">+C356*$K$3</f>
        <v>5394.0150000000003</v>
      </c>
      <c r="D881" s="33">
        <f t="shared" si="613"/>
        <v>5175.692500000001</v>
      </c>
      <c r="E881" s="33">
        <f t="shared" si="613"/>
        <v>3582.92</v>
      </c>
      <c r="F881" s="33">
        <f t="shared" si="613"/>
        <v>2549.2775000000001</v>
      </c>
      <c r="G881" s="33">
        <f t="shared" si="613"/>
        <v>1999.9649999999999</v>
      </c>
    </row>
    <row r="882" spans="1:7" ht="14" hidden="1" x14ac:dyDescent="0.15">
      <c r="A882" s="24">
        <v>70</v>
      </c>
      <c r="B882" s="27"/>
      <c r="C882" s="33">
        <f t="shared" ref="C882:G882" si="614">+C357*$K$3</f>
        <v>5860.8137500000003</v>
      </c>
      <c r="D882" s="33">
        <f t="shared" si="614"/>
        <v>5623.5574999999999</v>
      </c>
      <c r="E882" s="33">
        <f t="shared" si="614"/>
        <v>3896.8462500000005</v>
      </c>
      <c r="F882" s="33">
        <f t="shared" si="614"/>
        <v>2773.21</v>
      </c>
      <c r="G882" s="33">
        <f t="shared" si="614"/>
        <v>2175.7450000000003</v>
      </c>
    </row>
    <row r="883" spans="1:7" ht="14" hidden="1" x14ac:dyDescent="0.15">
      <c r="A883" s="24">
        <v>71</v>
      </c>
      <c r="B883" s="27"/>
      <c r="C883" s="33">
        <f t="shared" ref="C883:G883" si="615">+C358*$K$3</f>
        <v>6349.8187500000004</v>
      </c>
      <c r="D883" s="33">
        <f t="shared" si="615"/>
        <v>6092.46</v>
      </c>
      <c r="E883" s="33">
        <f t="shared" si="615"/>
        <v>4226.6675000000005</v>
      </c>
      <c r="F883" s="33">
        <f t="shared" si="615"/>
        <v>3007.1937500000004</v>
      </c>
      <c r="G883" s="33">
        <f t="shared" si="615"/>
        <v>2359.4725000000003</v>
      </c>
    </row>
    <row r="884" spans="1:7" ht="14" hidden="1" x14ac:dyDescent="0.15">
      <c r="A884" s="24">
        <v>72</v>
      </c>
      <c r="B884" s="27"/>
      <c r="C884" s="33">
        <f t="shared" ref="C884:G884" si="616">+C359*$K$3</f>
        <v>6860.5625000000009</v>
      </c>
      <c r="D884" s="33">
        <f t="shared" si="616"/>
        <v>6582.63375</v>
      </c>
      <c r="E884" s="33">
        <f t="shared" si="616"/>
        <v>4571.9162500000002</v>
      </c>
      <c r="F884" s="33">
        <f t="shared" si="616"/>
        <v>3253.3325</v>
      </c>
      <c r="G884" s="33">
        <f t="shared" si="616"/>
        <v>2552.0825</v>
      </c>
    </row>
    <row r="885" spans="1:7" ht="14" hidden="1" x14ac:dyDescent="0.15">
      <c r="A885" s="24">
        <v>73</v>
      </c>
      <c r="B885" s="27"/>
      <c r="C885" s="33">
        <f t="shared" ref="C885:G885" si="617">+C360*$K$3</f>
        <v>7393.7462500000001</v>
      </c>
      <c r="D885" s="33">
        <f t="shared" si="617"/>
        <v>7093.8450000000003</v>
      </c>
      <c r="E885" s="33">
        <f t="shared" si="617"/>
        <v>4932.125</v>
      </c>
      <c r="F885" s="33">
        <f t="shared" si="617"/>
        <v>3509.2887500000002</v>
      </c>
      <c r="G885" s="33">
        <f t="shared" si="617"/>
        <v>2752.8737499999997</v>
      </c>
    </row>
    <row r="886" spans="1:7" ht="14" hidden="1" x14ac:dyDescent="0.15">
      <c r="A886" s="24">
        <v>74</v>
      </c>
      <c r="B886" s="27"/>
      <c r="C886" s="33">
        <f t="shared" ref="C886:G886" si="618">+C361*$K$3</f>
        <v>7948.9025000000001</v>
      </c>
      <c r="D886" s="33">
        <f t="shared" si="618"/>
        <v>7626.5612500000007</v>
      </c>
      <c r="E886" s="33">
        <f t="shared" si="618"/>
        <v>5307.9949999999999</v>
      </c>
      <c r="F886" s="33">
        <f t="shared" si="618"/>
        <v>3776.69875</v>
      </c>
      <c r="G886" s="33">
        <f t="shared" si="618"/>
        <v>2963.4825000000001</v>
      </c>
    </row>
    <row r="887" spans="1:7" ht="14" hidden="1" x14ac:dyDescent="0.15">
      <c r="A887" s="24">
        <v>75</v>
      </c>
      <c r="B887" s="27"/>
      <c r="C887" s="33">
        <f t="shared" ref="C887:G887" si="619">+C362*$K$3</f>
        <v>8525.3300000000017</v>
      </c>
      <c r="D887" s="33">
        <f t="shared" si="619"/>
        <v>8180.0812500000011</v>
      </c>
      <c r="E887" s="33">
        <f t="shared" si="619"/>
        <v>5699.2925000000005</v>
      </c>
      <c r="F887" s="33">
        <f t="shared" si="619"/>
        <v>4055.5625000000005</v>
      </c>
      <c r="G887" s="33">
        <f t="shared" si="619"/>
        <v>3181.3375000000001</v>
      </c>
    </row>
    <row r="888" spans="1:7" ht="14" hidden="1" x14ac:dyDescent="0.15">
      <c r="A888" s="24">
        <v>76</v>
      </c>
      <c r="B888" s="27"/>
      <c r="C888" s="33">
        <f t="shared" ref="C888:G888" si="620">+C363*$K$3</f>
        <v>8525.3300000000017</v>
      </c>
      <c r="D888" s="33">
        <f t="shared" si="620"/>
        <v>8180.0812500000011</v>
      </c>
      <c r="E888" s="33">
        <f t="shared" si="620"/>
        <v>5699.2925000000005</v>
      </c>
      <c r="F888" s="33">
        <f t="shared" si="620"/>
        <v>4055.5625000000005</v>
      </c>
      <c r="G888" s="33">
        <f t="shared" si="620"/>
        <v>3181.3375000000001</v>
      </c>
    </row>
    <row r="889" spans="1:7" ht="14" hidden="1" x14ac:dyDescent="0.15">
      <c r="A889" s="24">
        <v>77</v>
      </c>
      <c r="B889" s="27"/>
      <c r="C889" s="33">
        <f t="shared" ref="C889:G889" si="621">+C364*$K$3</f>
        <v>8525.3300000000017</v>
      </c>
      <c r="D889" s="33">
        <f t="shared" si="621"/>
        <v>8180.0812500000011</v>
      </c>
      <c r="E889" s="33">
        <f t="shared" si="621"/>
        <v>5699.2925000000005</v>
      </c>
      <c r="F889" s="33">
        <f t="shared" si="621"/>
        <v>4055.5625000000005</v>
      </c>
      <c r="G889" s="33">
        <f t="shared" si="621"/>
        <v>3181.3375000000001</v>
      </c>
    </row>
    <row r="890" spans="1:7" ht="14" hidden="1" x14ac:dyDescent="0.15">
      <c r="A890" s="24">
        <v>78</v>
      </c>
      <c r="B890" s="27"/>
      <c r="C890" s="33">
        <f t="shared" ref="C890:G890" si="622">+C365*$K$3</f>
        <v>8525.3300000000017</v>
      </c>
      <c r="D890" s="33">
        <f t="shared" si="622"/>
        <v>8180.0812500000011</v>
      </c>
      <c r="E890" s="33">
        <f t="shared" si="622"/>
        <v>5699.2925000000005</v>
      </c>
      <c r="F890" s="33">
        <f t="shared" si="622"/>
        <v>4055.5625000000005</v>
      </c>
      <c r="G890" s="33">
        <f t="shared" si="622"/>
        <v>3181.3375000000001</v>
      </c>
    </row>
    <row r="891" spans="1:7" ht="14" hidden="1" x14ac:dyDescent="0.15">
      <c r="A891" s="24">
        <v>79</v>
      </c>
      <c r="B891" s="27"/>
      <c r="C891" s="33">
        <f t="shared" ref="C891:G891" si="623">+C366*$K$3</f>
        <v>8525.3300000000017</v>
      </c>
      <c r="D891" s="33">
        <f t="shared" si="623"/>
        <v>8180.0812500000011</v>
      </c>
      <c r="E891" s="33">
        <f t="shared" si="623"/>
        <v>5699.2925000000005</v>
      </c>
      <c r="F891" s="33">
        <f t="shared" si="623"/>
        <v>4055.5625000000005</v>
      </c>
      <c r="G891" s="33">
        <f t="shared" si="623"/>
        <v>3181.3375000000001</v>
      </c>
    </row>
    <row r="892" spans="1:7" ht="14" hidden="1" x14ac:dyDescent="0.15">
      <c r="A892" s="24">
        <v>80</v>
      </c>
      <c r="B892" s="27"/>
      <c r="C892" s="33">
        <f t="shared" ref="C892:G892" si="624">+C367*$K$3</f>
        <v>8525.3300000000017</v>
      </c>
      <c r="D892" s="33">
        <f t="shared" si="624"/>
        <v>8180.0812500000011</v>
      </c>
      <c r="E892" s="33">
        <f t="shared" si="624"/>
        <v>5699.2925000000005</v>
      </c>
      <c r="F892" s="33">
        <f t="shared" si="624"/>
        <v>4055.5625000000005</v>
      </c>
      <c r="G892" s="33">
        <f t="shared" si="624"/>
        <v>3181.3375000000001</v>
      </c>
    </row>
    <row r="893" spans="1:7" ht="14" hidden="1" x14ac:dyDescent="0.15">
      <c r="A893" s="24">
        <v>81</v>
      </c>
      <c r="B893" s="27"/>
      <c r="C893" s="33">
        <f t="shared" ref="C893:G893" si="625">+C368*$K$3</f>
        <v>8525.3300000000017</v>
      </c>
      <c r="D893" s="33">
        <f t="shared" si="625"/>
        <v>8180.0812500000011</v>
      </c>
      <c r="E893" s="33">
        <f t="shared" si="625"/>
        <v>5699.2925000000005</v>
      </c>
      <c r="F893" s="33">
        <f t="shared" si="625"/>
        <v>4055.5625000000005</v>
      </c>
      <c r="G893" s="33">
        <f t="shared" si="625"/>
        <v>3181.3375000000001</v>
      </c>
    </row>
    <row r="894" spans="1:7" ht="14" hidden="1" x14ac:dyDescent="0.15">
      <c r="A894" s="24">
        <v>82</v>
      </c>
      <c r="B894" s="27"/>
      <c r="C894" s="33">
        <f t="shared" ref="C894:G894" si="626">+C369*$K$3</f>
        <v>8525.3300000000017</v>
      </c>
      <c r="D894" s="33">
        <f t="shared" si="626"/>
        <v>8180.0812500000011</v>
      </c>
      <c r="E894" s="33">
        <f t="shared" si="626"/>
        <v>5699.2925000000005</v>
      </c>
      <c r="F894" s="33">
        <f t="shared" si="626"/>
        <v>4055.5625000000005</v>
      </c>
      <c r="G894" s="33">
        <f t="shared" si="626"/>
        <v>3181.3375000000001</v>
      </c>
    </row>
    <row r="895" spans="1:7" ht="14" hidden="1" x14ac:dyDescent="0.15">
      <c r="A895" s="24">
        <v>83</v>
      </c>
      <c r="B895" s="27"/>
      <c r="C895" s="33">
        <f t="shared" ref="C895:G895" si="627">+C370*$K$3</f>
        <v>8525.3300000000017</v>
      </c>
      <c r="D895" s="33">
        <f t="shared" si="627"/>
        <v>8180.0812500000011</v>
      </c>
      <c r="E895" s="33">
        <f t="shared" si="627"/>
        <v>5699.2925000000005</v>
      </c>
      <c r="F895" s="33">
        <f t="shared" si="627"/>
        <v>4055.5625000000005</v>
      </c>
      <c r="G895" s="33">
        <f t="shared" si="627"/>
        <v>3181.3375000000001</v>
      </c>
    </row>
    <row r="896" spans="1:7" ht="14" hidden="1" x14ac:dyDescent="0.15">
      <c r="A896" s="24">
        <v>84</v>
      </c>
      <c r="B896" s="27" t="s">
        <v>3</v>
      </c>
      <c r="C896" s="33">
        <f t="shared" ref="C896:G896" si="628">+C371*$K$3</f>
        <v>8525.3300000000017</v>
      </c>
      <c r="D896" s="33">
        <f t="shared" si="628"/>
        <v>8180.0812500000011</v>
      </c>
      <c r="E896" s="33">
        <f t="shared" si="628"/>
        <v>5699.2925000000005</v>
      </c>
      <c r="F896" s="33">
        <f t="shared" si="628"/>
        <v>4055.5625000000005</v>
      </c>
      <c r="G896" s="33">
        <f t="shared" si="628"/>
        <v>3181.3375000000001</v>
      </c>
    </row>
    <row r="897" spans="1:7" ht="14" hidden="1" x14ac:dyDescent="0.15">
      <c r="A897" s="15">
        <v>1</v>
      </c>
      <c r="B897" s="18" t="s">
        <v>4</v>
      </c>
      <c r="C897" s="33">
        <f t="shared" ref="C897:G897" si="629">+C372*$K$3</f>
        <v>420.51625000000001</v>
      </c>
      <c r="D897" s="33">
        <f t="shared" si="629"/>
        <v>403.68625000000003</v>
      </c>
      <c r="E897" s="33">
        <f t="shared" si="629"/>
        <v>298.96625</v>
      </c>
      <c r="F897" s="33">
        <f t="shared" si="629"/>
        <v>212.94625000000002</v>
      </c>
      <c r="G897" s="33">
        <f t="shared" si="629"/>
        <v>167.83250000000001</v>
      </c>
    </row>
    <row r="898" spans="1:7" ht="14" hidden="1" x14ac:dyDescent="0.15">
      <c r="A898" s="15">
        <v>2</v>
      </c>
      <c r="B898" s="18" t="s">
        <v>1</v>
      </c>
      <c r="C898" s="33">
        <f t="shared" ref="C898:G898" si="630">+C373*$K$3</f>
        <v>715.27500000000009</v>
      </c>
      <c r="D898" s="33">
        <f t="shared" si="630"/>
        <v>685.8225000000001</v>
      </c>
      <c r="E898" s="33">
        <f t="shared" si="630"/>
        <v>507.93875000000003</v>
      </c>
      <c r="F898" s="33">
        <f t="shared" si="630"/>
        <v>361.84500000000003</v>
      </c>
      <c r="G898" s="33">
        <f t="shared" si="630"/>
        <v>283.53874999999999</v>
      </c>
    </row>
    <row r="899" spans="1:7" ht="15" hidden="1" thickBot="1" x14ac:dyDescent="0.2">
      <c r="A899" s="19">
        <v>3</v>
      </c>
      <c r="B899" s="20" t="s">
        <v>5</v>
      </c>
      <c r="C899" s="33">
        <f t="shared" ref="C899:G899" si="631">+C374*$K$3</f>
        <v>1009.8000000000001</v>
      </c>
      <c r="D899" s="33">
        <f t="shared" si="631"/>
        <v>968.89375000000007</v>
      </c>
      <c r="E899" s="33">
        <f t="shared" si="631"/>
        <v>717.61250000000007</v>
      </c>
      <c r="F899" s="33">
        <f t="shared" si="631"/>
        <v>510.74375000000003</v>
      </c>
      <c r="G899" s="33">
        <f t="shared" si="631"/>
        <v>400.64749999999998</v>
      </c>
    </row>
    <row r="900" spans="1:7" ht="14" hidden="1" thickBot="1" x14ac:dyDescent="0.2"/>
    <row r="901" spans="1:7" ht="18" hidden="1" x14ac:dyDescent="0.2">
      <c r="A901" s="503" t="s">
        <v>25</v>
      </c>
      <c r="B901" s="504"/>
      <c r="C901" s="504"/>
      <c r="D901" s="504"/>
      <c r="E901" s="504"/>
      <c r="F901" s="504"/>
      <c r="G901" s="504"/>
    </row>
    <row r="902" spans="1:7" ht="18" hidden="1" x14ac:dyDescent="0.2">
      <c r="A902" s="505" t="s">
        <v>6</v>
      </c>
      <c r="B902" s="506"/>
      <c r="C902" s="506"/>
      <c r="D902" s="506"/>
      <c r="E902" s="506"/>
      <c r="F902" s="506"/>
      <c r="G902" s="506"/>
    </row>
    <row r="903" spans="1:7" hidden="1" x14ac:dyDescent="0.15">
      <c r="A903" s="501" t="s">
        <v>0</v>
      </c>
      <c r="B903" s="502"/>
      <c r="C903" s="502"/>
      <c r="D903" s="502"/>
      <c r="E903" s="502"/>
      <c r="F903" s="502"/>
      <c r="G903" s="502"/>
    </row>
    <row r="904" spans="1:7" hidden="1" x14ac:dyDescent="0.15">
      <c r="A904" s="4" t="s">
        <v>2</v>
      </c>
      <c r="B904" s="5" t="s">
        <v>2</v>
      </c>
      <c r="C904" s="35">
        <v>0</v>
      </c>
      <c r="D904" s="35">
        <v>1000</v>
      </c>
      <c r="E904" s="35">
        <v>2000</v>
      </c>
      <c r="F904" s="39"/>
      <c r="G904" s="39"/>
    </row>
    <row r="905" spans="1:7" ht="15" hidden="1" x14ac:dyDescent="0.2">
      <c r="A905" s="4">
        <v>18</v>
      </c>
      <c r="B905" s="5"/>
      <c r="C905" s="276">
        <f>IF('INGRESO DE DATOS'!$D$21="Guayas/Santa Elena",'Tablas Guayaquil'!C905,'Tablas Resto de Ecuador'!C905)</f>
        <v>22463</v>
      </c>
      <c r="D905" s="276">
        <f>IF('INGRESO DE DATOS'!$D$21="Guayas/Santa Elena",'Tablas Guayaquil'!D905,'Tablas Resto de Ecuador'!D905)</f>
        <v>14495</v>
      </c>
      <c r="E905" s="38"/>
      <c r="F905" s="33"/>
      <c r="G905" s="33"/>
    </row>
    <row r="906" spans="1:7" ht="15" hidden="1" x14ac:dyDescent="0.2">
      <c r="A906" s="4">
        <v>19</v>
      </c>
      <c r="B906" s="5"/>
      <c r="C906" s="276">
        <f>IF('INGRESO DE DATOS'!$D$21="Guayas/Santa Elena",'Tablas Guayaquil'!C906,'Tablas Resto de Ecuador'!C906)</f>
        <v>22463</v>
      </c>
      <c r="D906" s="276">
        <f>IF('INGRESO DE DATOS'!$D$21="Guayas/Santa Elena",'Tablas Guayaquil'!D906,'Tablas Resto de Ecuador'!D906)</f>
        <v>14495</v>
      </c>
      <c r="E906" s="38"/>
      <c r="F906" s="33"/>
      <c r="G906" s="33"/>
    </row>
    <row r="907" spans="1:7" ht="15" hidden="1" x14ac:dyDescent="0.2">
      <c r="A907" s="4">
        <v>20</v>
      </c>
      <c r="B907" s="5"/>
      <c r="C907" s="276">
        <f>IF('INGRESO DE DATOS'!$D$21="Guayas/Santa Elena",'Tablas Guayaquil'!C907,'Tablas Resto de Ecuador'!C907)</f>
        <v>22463</v>
      </c>
      <c r="D907" s="276">
        <f>IF('INGRESO DE DATOS'!$D$21="Guayas/Santa Elena",'Tablas Guayaquil'!D907,'Tablas Resto de Ecuador'!D907)</f>
        <v>14495</v>
      </c>
      <c r="E907" s="38"/>
      <c r="F907" s="33"/>
      <c r="G907" s="33"/>
    </row>
    <row r="908" spans="1:7" ht="15" hidden="1" x14ac:dyDescent="0.2">
      <c r="A908" s="4">
        <v>21</v>
      </c>
      <c r="B908" s="5"/>
      <c r="C908" s="276">
        <f>IF('INGRESO DE DATOS'!$D$21="Guayas/Santa Elena",'Tablas Guayaquil'!C908,'Tablas Resto de Ecuador'!C908)</f>
        <v>22463</v>
      </c>
      <c r="D908" s="276">
        <f>IF('INGRESO DE DATOS'!$D$21="Guayas/Santa Elena",'Tablas Guayaquil'!D908,'Tablas Resto de Ecuador'!D908)</f>
        <v>14495</v>
      </c>
      <c r="E908" s="38"/>
      <c r="F908" s="33"/>
      <c r="G908" s="33"/>
    </row>
    <row r="909" spans="1:7" ht="15" hidden="1" x14ac:dyDescent="0.2">
      <c r="A909" s="4">
        <v>22</v>
      </c>
      <c r="B909" s="5"/>
      <c r="C909" s="276">
        <f>IF('INGRESO DE DATOS'!$D$21="Guayas/Santa Elena",'Tablas Guayaquil'!C909,'Tablas Resto de Ecuador'!C909)</f>
        <v>22463</v>
      </c>
      <c r="D909" s="276">
        <f>IF('INGRESO DE DATOS'!$D$21="Guayas/Santa Elena",'Tablas Guayaquil'!D909,'Tablas Resto de Ecuador'!D909)</f>
        <v>14495</v>
      </c>
      <c r="E909" s="38"/>
      <c r="F909" s="33"/>
      <c r="G909" s="33"/>
    </row>
    <row r="910" spans="1:7" ht="15" hidden="1" x14ac:dyDescent="0.2">
      <c r="A910" s="4">
        <v>23</v>
      </c>
      <c r="B910" s="5"/>
      <c r="C910" s="276">
        <f>IF('INGRESO DE DATOS'!$D$21="Guayas/Santa Elena",'Tablas Guayaquil'!C910,'Tablas Resto de Ecuador'!C910)</f>
        <v>22463</v>
      </c>
      <c r="D910" s="276">
        <f>IF('INGRESO DE DATOS'!$D$21="Guayas/Santa Elena",'Tablas Guayaquil'!D910,'Tablas Resto de Ecuador'!D910)</f>
        <v>14495</v>
      </c>
      <c r="E910" s="38"/>
      <c r="F910" s="33"/>
      <c r="G910" s="33"/>
    </row>
    <row r="911" spans="1:7" ht="15" hidden="1" x14ac:dyDescent="0.2">
      <c r="A911" s="4">
        <v>24</v>
      </c>
      <c r="B911" s="5"/>
      <c r="C911" s="276">
        <f>IF('INGRESO DE DATOS'!$D$21="Guayas/Santa Elena",'Tablas Guayaquil'!C911,'Tablas Resto de Ecuador'!C911)</f>
        <v>22463</v>
      </c>
      <c r="D911" s="276">
        <f>IF('INGRESO DE DATOS'!$D$21="Guayas/Santa Elena",'Tablas Guayaquil'!D911,'Tablas Resto de Ecuador'!D911)</f>
        <v>14495</v>
      </c>
      <c r="E911" s="38"/>
      <c r="F911" s="33"/>
      <c r="G911" s="33"/>
    </row>
    <row r="912" spans="1:7" ht="15" hidden="1" x14ac:dyDescent="0.2">
      <c r="A912" s="4">
        <v>25</v>
      </c>
      <c r="B912" s="5"/>
      <c r="C912" s="276">
        <f>IF('INGRESO DE DATOS'!$D$21="Guayas/Santa Elena",'Tablas Guayaquil'!C912,'Tablas Resto de Ecuador'!C912)</f>
        <v>24086</v>
      </c>
      <c r="D912" s="276">
        <f>IF('INGRESO DE DATOS'!$D$21="Guayas/Santa Elena",'Tablas Guayaquil'!D912,'Tablas Resto de Ecuador'!D912)</f>
        <v>15541</v>
      </c>
      <c r="E912" s="38"/>
      <c r="F912" s="33"/>
      <c r="G912" s="33"/>
    </row>
    <row r="913" spans="1:7" ht="15" hidden="1" x14ac:dyDescent="0.2">
      <c r="A913" s="4">
        <v>26</v>
      </c>
      <c r="B913" s="5"/>
      <c r="C913" s="276">
        <f>IF('INGRESO DE DATOS'!$D$21="Guayas/Santa Elena",'Tablas Guayaquil'!C913,'Tablas Resto de Ecuador'!C913)</f>
        <v>24086</v>
      </c>
      <c r="D913" s="276">
        <f>IF('INGRESO DE DATOS'!$D$21="Guayas/Santa Elena",'Tablas Guayaquil'!D913,'Tablas Resto de Ecuador'!D913)</f>
        <v>15541</v>
      </c>
      <c r="E913" s="38"/>
      <c r="F913" s="33"/>
      <c r="G913" s="33"/>
    </row>
    <row r="914" spans="1:7" ht="15" hidden="1" x14ac:dyDescent="0.2">
      <c r="A914" s="4">
        <v>27</v>
      </c>
      <c r="B914" s="5"/>
      <c r="C914" s="276">
        <f>IF('INGRESO DE DATOS'!$D$21="Guayas/Santa Elena",'Tablas Guayaquil'!C914,'Tablas Resto de Ecuador'!C914)</f>
        <v>24086</v>
      </c>
      <c r="D914" s="276">
        <f>IF('INGRESO DE DATOS'!$D$21="Guayas/Santa Elena",'Tablas Guayaquil'!D914,'Tablas Resto de Ecuador'!D914)</f>
        <v>15541</v>
      </c>
      <c r="E914" s="38"/>
      <c r="F914" s="33"/>
      <c r="G914" s="33"/>
    </row>
    <row r="915" spans="1:7" ht="15" hidden="1" x14ac:dyDescent="0.2">
      <c r="A915" s="4">
        <v>28</v>
      </c>
      <c r="B915" s="5"/>
      <c r="C915" s="276">
        <f>IF('INGRESO DE DATOS'!$D$21="Guayas/Santa Elena",'Tablas Guayaquil'!C915,'Tablas Resto de Ecuador'!C915)</f>
        <v>24086</v>
      </c>
      <c r="D915" s="276">
        <f>IF('INGRESO DE DATOS'!$D$21="Guayas/Santa Elena",'Tablas Guayaquil'!D915,'Tablas Resto de Ecuador'!D915)</f>
        <v>15541</v>
      </c>
      <c r="E915" s="38"/>
      <c r="F915" s="33"/>
      <c r="G915" s="33"/>
    </row>
    <row r="916" spans="1:7" ht="15" hidden="1" x14ac:dyDescent="0.2">
      <c r="A916" s="4">
        <v>29</v>
      </c>
      <c r="B916" s="5"/>
      <c r="C916" s="276">
        <f>IF('INGRESO DE DATOS'!$D$21="Guayas/Santa Elena",'Tablas Guayaquil'!C916,'Tablas Resto de Ecuador'!C916)</f>
        <v>24086</v>
      </c>
      <c r="D916" s="276">
        <f>IF('INGRESO DE DATOS'!$D$21="Guayas/Santa Elena",'Tablas Guayaquil'!D916,'Tablas Resto de Ecuador'!D916)</f>
        <v>15541</v>
      </c>
      <c r="E916" s="38"/>
      <c r="F916" s="33"/>
      <c r="G916" s="33"/>
    </row>
    <row r="917" spans="1:7" ht="15" hidden="1" x14ac:dyDescent="0.2">
      <c r="A917" s="4">
        <v>30</v>
      </c>
      <c r="B917" s="5"/>
      <c r="C917" s="276">
        <f>IF('INGRESO DE DATOS'!$D$21="Guayas/Santa Elena",'Tablas Guayaquil'!C917,'Tablas Resto de Ecuador'!C917)</f>
        <v>26887</v>
      </c>
      <c r="D917" s="276">
        <f>IF('INGRESO DE DATOS'!$D$21="Guayas/Santa Elena",'Tablas Guayaquil'!D917,'Tablas Resto de Ecuador'!D917)</f>
        <v>17344</v>
      </c>
      <c r="E917" s="38"/>
      <c r="F917" s="33"/>
      <c r="G917" s="33"/>
    </row>
    <row r="918" spans="1:7" ht="15" hidden="1" x14ac:dyDescent="0.2">
      <c r="A918" s="4">
        <v>31</v>
      </c>
      <c r="B918" s="5"/>
      <c r="C918" s="276">
        <f>IF('INGRESO DE DATOS'!$D$21="Guayas/Santa Elena",'Tablas Guayaquil'!C918,'Tablas Resto de Ecuador'!C918)</f>
        <v>26887</v>
      </c>
      <c r="D918" s="276">
        <f>IF('INGRESO DE DATOS'!$D$21="Guayas/Santa Elena",'Tablas Guayaquil'!D918,'Tablas Resto de Ecuador'!D918)</f>
        <v>17344</v>
      </c>
      <c r="E918" s="38"/>
      <c r="F918" s="33"/>
      <c r="G918" s="33"/>
    </row>
    <row r="919" spans="1:7" ht="15" hidden="1" x14ac:dyDescent="0.2">
      <c r="A919" s="4">
        <v>32</v>
      </c>
      <c r="B919" s="5"/>
      <c r="C919" s="276">
        <f>IF('INGRESO DE DATOS'!$D$21="Guayas/Santa Elena",'Tablas Guayaquil'!C919,'Tablas Resto de Ecuador'!C919)</f>
        <v>26887</v>
      </c>
      <c r="D919" s="276">
        <f>IF('INGRESO DE DATOS'!$D$21="Guayas/Santa Elena",'Tablas Guayaquil'!D919,'Tablas Resto de Ecuador'!D919)</f>
        <v>17344</v>
      </c>
      <c r="E919" s="38"/>
      <c r="F919" s="33"/>
      <c r="G919" s="33"/>
    </row>
    <row r="920" spans="1:7" ht="15" hidden="1" x14ac:dyDescent="0.2">
      <c r="A920" s="4">
        <v>33</v>
      </c>
      <c r="B920" s="5"/>
      <c r="C920" s="276">
        <f>IF('INGRESO DE DATOS'!$D$21="Guayas/Santa Elena",'Tablas Guayaquil'!C920,'Tablas Resto de Ecuador'!C920)</f>
        <v>26887</v>
      </c>
      <c r="D920" s="276">
        <f>IF('INGRESO DE DATOS'!$D$21="Guayas/Santa Elena",'Tablas Guayaquil'!D920,'Tablas Resto de Ecuador'!D920)</f>
        <v>17344</v>
      </c>
      <c r="E920" s="38"/>
      <c r="F920" s="33"/>
      <c r="G920" s="33"/>
    </row>
    <row r="921" spans="1:7" ht="15" hidden="1" x14ac:dyDescent="0.2">
      <c r="A921" s="4">
        <v>34</v>
      </c>
      <c r="B921" s="5"/>
      <c r="C921" s="276">
        <f>IF('INGRESO DE DATOS'!$D$21="Guayas/Santa Elena",'Tablas Guayaquil'!C921,'Tablas Resto de Ecuador'!C921)</f>
        <v>26887</v>
      </c>
      <c r="D921" s="276">
        <f>IF('INGRESO DE DATOS'!$D$21="Guayas/Santa Elena",'Tablas Guayaquil'!D921,'Tablas Resto de Ecuador'!D921)</f>
        <v>17344</v>
      </c>
      <c r="E921" s="38"/>
      <c r="F921" s="33"/>
      <c r="G921" s="33"/>
    </row>
    <row r="922" spans="1:7" ht="15" hidden="1" x14ac:dyDescent="0.2">
      <c r="A922" s="4">
        <v>35</v>
      </c>
      <c r="B922" s="5"/>
      <c r="C922" s="276">
        <f>IF('INGRESO DE DATOS'!$D$21="Guayas/Santa Elena",'Tablas Guayaquil'!C922,'Tablas Resto de Ecuador'!C922)</f>
        <v>30075</v>
      </c>
      <c r="D922" s="276">
        <f>IF('INGRESO DE DATOS'!$D$21="Guayas/Santa Elena",'Tablas Guayaquil'!D922,'Tablas Resto de Ecuador'!D922)</f>
        <v>19406</v>
      </c>
      <c r="E922" s="38"/>
      <c r="F922" s="33"/>
      <c r="G922" s="33"/>
    </row>
    <row r="923" spans="1:7" ht="15" hidden="1" x14ac:dyDescent="0.2">
      <c r="A923" s="4">
        <v>36</v>
      </c>
      <c r="B923" s="5"/>
      <c r="C923" s="276">
        <f>IF('INGRESO DE DATOS'!$D$21="Guayas/Santa Elena",'Tablas Guayaquil'!C923,'Tablas Resto de Ecuador'!C923)</f>
        <v>30075</v>
      </c>
      <c r="D923" s="276">
        <f>IF('INGRESO DE DATOS'!$D$21="Guayas/Santa Elena",'Tablas Guayaquil'!D923,'Tablas Resto de Ecuador'!D923)</f>
        <v>19406</v>
      </c>
      <c r="E923" s="38"/>
      <c r="F923" s="33"/>
      <c r="G923" s="33"/>
    </row>
    <row r="924" spans="1:7" ht="15" hidden="1" x14ac:dyDescent="0.2">
      <c r="A924" s="4">
        <v>37</v>
      </c>
      <c r="B924" s="5"/>
      <c r="C924" s="276">
        <f>IF('INGRESO DE DATOS'!$D$21="Guayas/Santa Elena",'Tablas Guayaquil'!C924,'Tablas Resto de Ecuador'!C924)</f>
        <v>30075</v>
      </c>
      <c r="D924" s="276">
        <f>IF('INGRESO DE DATOS'!$D$21="Guayas/Santa Elena",'Tablas Guayaquil'!D924,'Tablas Resto de Ecuador'!D924)</f>
        <v>19406</v>
      </c>
      <c r="E924" s="38"/>
      <c r="F924" s="33"/>
      <c r="G924" s="33"/>
    </row>
    <row r="925" spans="1:7" ht="15" hidden="1" x14ac:dyDescent="0.2">
      <c r="A925" s="4">
        <v>38</v>
      </c>
      <c r="B925" s="5"/>
      <c r="C925" s="276">
        <f>IF('INGRESO DE DATOS'!$D$21="Guayas/Santa Elena",'Tablas Guayaquil'!C925,'Tablas Resto de Ecuador'!C925)</f>
        <v>30075</v>
      </c>
      <c r="D925" s="276">
        <f>IF('INGRESO DE DATOS'!$D$21="Guayas/Santa Elena",'Tablas Guayaquil'!D925,'Tablas Resto de Ecuador'!D925)</f>
        <v>19406</v>
      </c>
      <c r="E925" s="38"/>
      <c r="F925" s="33"/>
      <c r="G925" s="33"/>
    </row>
    <row r="926" spans="1:7" ht="15" hidden="1" x14ac:dyDescent="0.2">
      <c r="A926" s="4">
        <v>39</v>
      </c>
      <c r="B926" s="5"/>
      <c r="C926" s="276">
        <f>IF('INGRESO DE DATOS'!$D$21="Guayas/Santa Elena",'Tablas Guayaquil'!C926,'Tablas Resto de Ecuador'!C926)</f>
        <v>30075</v>
      </c>
      <c r="D926" s="276">
        <f>IF('INGRESO DE DATOS'!$D$21="Guayas/Santa Elena",'Tablas Guayaquil'!D926,'Tablas Resto de Ecuador'!D926)</f>
        <v>19406</v>
      </c>
      <c r="E926" s="38"/>
      <c r="F926" s="33"/>
      <c r="G926" s="33"/>
    </row>
    <row r="927" spans="1:7" ht="15" hidden="1" x14ac:dyDescent="0.2">
      <c r="A927" s="4">
        <v>40</v>
      </c>
      <c r="B927" s="5"/>
      <c r="C927" s="276">
        <f>IF('INGRESO DE DATOS'!$D$21="Guayas/Santa Elena",'Tablas Guayaquil'!C927,'Tablas Resto de Ecuador'!C927)</f>
        <v>33717</v>
      </c>
      <c r="D927" s="276">
        <f>IF('INGRESO DE DATOS'!$D$21="Guayas/Santa Elena",'Tablas Guayaquil'!D927,'Tablas Resto de Ecuador'!D927)</f>
        <v>21753</v>
      </c>
      <c r="E927" s="38"/>
      <c r="F927" s="33"/>
      <c r="G927" s="33"/>
    </row>
    <row r="928" spans="1:7" ht="15" hidden="1" x14ac:dyDescent="0.2">
      <c r="A928" s="4">
        <v>41</v>
      </c>
      <c r="B928" s="5"/>
      <c r="C928" s="276">
        <f>IF('INGRESO DE DATOS'!$D$21="Guayas/Santa Elena",'Tablas Guayaquil'!C928,'Tablas Resto de Ecuador'!C928)</f>
        <v>33717</v>
      </c>
      <c r="D928" s="276">
        <f>IF('INGRESO DE DATOS'!$D$21="Guayas/Santa Elena",'Tablas Guayaquil'!D928,'Tablas Resto de Ecuador'!D928)</f>
        <v>21753</v>
      </c>
      <c r="E928" s="38"/>
      <c r="F928" s="33"/>
      <c r="G928" s="33"/>
    </row>
    <row r="929" spans="1:7" ht="15" hidden="1" x14ac:dyDescent="0.2">
      <c r="A929" s="4">
        <v>42</v>
      </c>
      <c r="B929" s="5"/>
      <c r="C929" s="276">
        <f>IF('INGRESO DE DATOS'!$D$21="Guayas/Santa Elena",'Tablas Guayaquil'!C929,'Tablas Resto de Ecuador'!C929)</f>
        <v>33717</v>
      </c>
      <c r="D929" s="276">
        <f>IF('INGRESO DE DATOS'!$D$21="Guayas/Santa Elena",'Tablas Guayaquil'!D929,'Tablas Resto de Ecuador'!D929)</f>
        <v>21753</v>
      </c>
      <c r="E929" s="38"/>
      <c r="F929" s="33"/>
      <c r="G929" s="33"/>
    </row>
    <row r="930" spans="1:7" ht="15" hidden="1" x14ac:dyDescent="0.2">
      <c r="A930" s="4">
        <v>43</v>
      </c>
      <c r="B930" s="5"/>
      <c r="C930" s="276">
        <f>IF('INGRESO DE DATOS'!$D$21="Guayas/Santa Elena",'Tablas Guayaquil'!C930,'Tablas Resto de Ecuador'!C930)</f>
        <v>33717</v>
      </c>
      <c r="D930" s="276">
        <f>IF('INGRESO DE DATOS'!$D$21="Guayas/Santa Elena",'Tablas Guayaquil'!D930,'Tablas Resto de Ecuador'!D930)</f>
        <v>21753</v>
      </c>
      <c r="E930" s="38"/>
      <c r="F930" s="33"/>
      <c r="G930" s="33"/>
    </row>
    <row r="931" spans="1:7" ht="15" hidden="1" x14ac:dyDescent="0.2">
      <c r="A931" s="4">
        <v>44</v>
      </c>
      <c r="B931" s="5"/>
      <c r="C931" s="276">
        <f>IF('INGRESO DE DATOS'!$D$21="Guayas/Santa Elena",'Tablas Guayaquil'!C931,'Tablas Resto de Ecuador'!C931)</f>
        <v>33717</v>
      </c>
      <c r="D931" s="276">
        <f>IF('INGRESO DE DATOS'!$D$21="Guayas/Santa Elena",'Tablas Guayaquil'!D931,'Tablas Resto de Ecuador'!D931)</f>
        <v>21753</v>
      </c>
      <c r="E931" s="38"/>
      <c r="F931" s="33"/>
      <c r="G931" s="33"/>
    </row>
    <row r="932" spans="1:7" ht="15" hidden="1" x14ac:dyDescent="0.2">
      <c r="A932" s="4">
        <v>45</v>
      </c>
      <c r="B932" s="5"/>
      <c r="C932" s="276">
        <f>IF('INGRESO DE DATOS'!$D$21="Guayas/Santa Elena",'Tablas Guayaquil'!C932,'Tablas Resto de Ecuador'!C932)</f>
        <v>37739</v>
      </c>
      <c r="D932" s="276">
        <f>IF('INGRESO DE DATOS'!$D$21="Guayas/Santa Elena",'Tablas Guayaquil'!D932,'Tablas Resto de Ecuador'!D932)</f>
        <v>24349</v>
      </c>
      <c r="E932" s="38"/>
      <c r="F932" s="33"/>
      <c r="G932" s="33"/>
    </row>
    <row r="933" spans="1:7" ht="15" hidden="1" x14ac:dyDescent="0.2">
      <c r="A933" s="4">
        <v>46</v>
      </c>
      <c r="B933" s="5"/>
      <c r="C933" s="276">
        <f>IF('INGRESO DE DATOS'!$D$21="Guayas/Santa Elena",'Tablas Guayaquil'!C933,'Tablas Resto de Ecuador'!C933)</f>
        <v>37739</v>
      </c>
      <c r="D933" s="276">
        <f>IF('INGRESO DE DATOS'!$D$21="Guayas/Santa Elena",'Tablas Guayaquil'!D933,'Tablas Resto de Ecuador'!D933)</f>
        <v>24349</v>
      </c>
      <c r="E933" s="38"/>
      <c r="F933" s="33"/>
      <c r="G933" s="33"/>
    </row>
    <row r="934" spans="1:7" ht="15" hidden="1" x14ac:dyDescent="0.2">
      <c r="A934" s="4">
        <v>47</v>
      </c>
      <c r="B934" s="5"/>
      <c r="C934" s="276">
        <f>IF('INGRESO DE DATOS'!$D$21="Guayas/Santa Elena",'Tablas Guayaquil'!C934,'Tablas Resto de Ecuador'!C934)</f>
        <v>37739</v>
      </c>
      <c r="D934" s="276">
        <f>IF('INGRESO DE DATOS'!$D$21="Guayas/Santa Elena",'Tablas Guayaquil'!D934,'Tablas Resto de Ecuador'!D934)</f>
        <v>24349</v>
      </c>
      <c r="E934" s="38"/>
      <c r="F934" s="33"/>
      <c r="G934" s="33"/>
    </row>
    <row r="935" spans="1:7" ht="15" hidden="1" x14ac:dyDescent="0.2">
      <c r="A935" s="4">
        <v>48</v>
      </c>
      <c r="B935" s="5"/>
      <c r="C935" s="276">
        <f>IF('INGRESO DE DATOS'!$D$21="Guayas/Santa Elena",'Tablas Guayaquil'!C935,'Tablas Resto de Ecuador'!C935)</f>
        <v>37739</v>
      </c>
      <c r="D935" s="276">
        <f>IF('INGRESO DE DATOS'!$D$21="Guayas/Santa Elena",'Tablas Guayaquil'!D935,'Tablas Resto de Ecuador'!D935)</f>
        <v>24349</v>
      </c>
      <c r="E935" s="38"/>
      <c r="F935" s="33"/>
      <c r="G935" s="33"/>
    </row>
    <row r="936" spans="1:7" ht="15" hidden="1" x14ac:dyDescent="0.2">
      <c r="A936" s="4">
        <v>49</v>
      </c>
      <c r="B936" s="5"/>
      <c r="C936" s="276">
        <f>IF('INGRESO DE DATOS'!$D$21="Guayas/Santa Elena",'Tablas Guayaquil'!C936,'Tablas Resto de Ecuador'!C936)</f>
        <v>37739</v>
      </c>
      <c r="D936" s="276">
        <f>IF('INGRESO DE DATOS'!$D$21="Guayas/Santa Elena",'Tablas Guayaquil'!D936,'Tablas Resto de Ecuador'!D936)</f>
        <v>24349</v>
      </c>
      <c r="E936" s="38"/>
      <c r="F936" s="33"/>
      <c r="G936" s="33"/>
    </row>
    <row r="937" spans="1:7" ht="15" hidden="1" x14ac:dyDescent="0.2">
      <c r="A937" s="4">
        <v>50</v>
      </c>
      <c r="B937" s="5"/>
      <c r="C937" s="276">
        <f>IF('INGRESO DE DATOS'!$D$21="Guayas/Santa Elena",'Tablas Guayaquil'!C937,'Tablas Resto de Ecuador'!C937)</f>
        <v>42237</v>
      </c>
      <c r="D937" s="276">
        <f>IF('INGRESO DE DATOS'!$D$21="Guayas/Santa Elena",'Tablas Guayaquil'!D937,'Tablas Resto de Ecuador'!D937)</f>
        <v>27249</v>
      </c>
      <c r="E937" s="38"/>
      <c r="F937" s="33"/>
      <c r="G937" s="33"/>
    </row>
    <row r="938" spans="1:7" ht="15" hidden="1" x14ac:dyDescent="0.2">
      <c r="A938" s="4">
        <v>51</v>
      </c>
      <c r="B938" s="5"/>
      <c r="C938" s="276">
        <f>IF('INGRESO DE DATOS'!$D$21="Guayas/Santa Elena",'Tablas Guayaquil'!C938,'Tablas Resto de Ecuador'!C938)</f>
        <v>42237</v>
      </c>
      <c r="D938" s="276">
        <f>IF('INGRESO DE DATOS'!$D$21="Guayas/Santa Elena",'Tablas Guayaquil'!D938,'Tablas Resto de Ecuador'!D938)</f>
        <v>27249</v>
      </c>
      <c r="E938" s="38"/>
      <c r="F938" s="33"/>
      <c r="G938" s="33"/>
    </row>
    <row r="939" spans="1:7" ht="15" hidden="1" x14ac:dyDescent="0.2">
      <c r="A939" s="4">
        <v>52</v>
      </c>
      <c r="B939" s="5"/>
      <c r="C939" s="276">
        <f>IF('INGRESO DE DATOS'!$D$21="Guayas/Santa Elena",'Tablas Guayaquil'!C939,'Tablas Resto de Ecuador'!C939)</f>
        <v>42237</v>
      </c>
      <c r="D939" s="276">
        <f>IF('INGRESO DE DATOS'!$D$21="Guayas/Santa Elena",'Tablas Guayaquil'!D939,'Tablas Resto de Ecuador'!D939)</f>
        <v>27249</v>
      </c>
      <c r="E939" s="38"/>
      <c r="F939" s="33"/>
      <c r="G939" s="33"/>
    </row>
    <row r="940" spans="1:7" ht="15" hidden="1" x14ac:dyDescent="0.2">
      <c r="A940" s="4">
        <v>53</v>
      </c>
      <c r="B940" s="5"/>
      <c r="C940" s="276">
        <f>IF('INGRESO DE DATOS'!$D$21="Guayas/Santa Elena",'Tablas Guayaquil'!C940,'Tablas Resto de Ecuador'!C940)</f>
        <v>42237</v>
      </c>
      <c r="D940" s="276">
        <f>IF('INGRESO DE DATOS'!$D$21="Guayas/Santa Elena",'Tablas Guayaquil'!D940,'Tablas Resto de Ecuador'!D940)</f>
        <v>27249</v>
      </c>
      <c r="E940" s="38"/>
      <c r="F940" s="33"/>
      <c r="G940" s="33"/>
    </row>
    <row r="941" spans="1:7" ht="15" hidden="1" x14ac:dyDescent="0.2">
      <c r="A941" s="4">
        <v>54</v>
      </c>
      <c r="B941" s="7"/>
      <c r="C941" s="276">
        <f>IF('INGRESO DE DATOS'!$D$21="Guayas/Santa Elena",'Tablas Guayaquil'!C941,'Tablas Resto de Ecuador'!C941)</f>
        <v>42237</v>
      </c>
      <c r="D941" s="276">
        <f>IF('INGRESO DE DATOS'!$D$21="Guayas/Santa Elena",'Tablas Guayaquil'!D941,'Tablas Resto de Ecuador'!D941)</f>
        <v>27249</v>
      </c>
      <c r="E941" s="38"/>
      <c r="F941" s="33"/>
      <c r="G941" s="33"/>
    </row>
    <row r="942" spans="1:7" ht="15" hidden="1" x14ac:dyDescent="0.2">
      <c r="A942" s="4">
        <v>55</v>
      </c>
      <c r="B942" s="7"/>
      <c r="C942" s="276">
        <f>IF('INGRESO DE DATOS'!$D$21="Guayas/Santa Elena",'Tablas Guayaquil'!C942,'Tablas Resto de Ecuador'!C942)</f>
        <v>47175</v>
      </c>
      <c r="D942" s="276">
        <f>IF('INGRESO DE DATOS'!$D$21="Guayas/Santa Elena",'Tablas Guayaquil'!D942,'Tablas Resto de Ecuador'!D942)</f>
        <v>30438</v>
      </c>
      <c r="E942" s="38"/>
      <c r="F942" s="33"/>
      <c r="G942" s="33"/>
    </row>
    <row r="943" spans="1:7" ht="15" hidden="1" x14ac:dyDescent="0.2">
      <c r="A943" s="4">
        <v>56</v>
      </c>
      <c r="B943" s="7"/>
      <c r="C943" s="276">
        <f>IF('INGRESO DE DATOS'!$D$21="Guayas/Santa Elena",'Tablas Guayaquil'!C943,'Tablas Resto de Ecuador'!C943)</f>
        <v>47175</v>
      </c>
      <c r="D943" s="276">
        <f>IF('INGRESO DE DATOS'!$D$21="Guayas/Santa Elena",'Tablas Guayaquil'!D943,'Tablas Resto de Ecuador'!D943)</f>
        <v>30438</v>
      </c>
      <c r="E943" s="38"/>
      <c r="F943" s="33"/>
      <c r="G943" s="33"/>
    </row>
    <row r="944" spans="1:7" ht="15" hidden="1" x14ac:dyDescent="0.2">
      <c r="A944" s="4">
        <v>57</v>
      </c>
      <c r="B944" s="7"/>
      <c r="C944" s="276">
        <f>IF('INGRESO DE DATOS'!$D$21="Guayas/Santa Elena",'Tablas Guayaquil'!C944,'Tablas Resto de Ecuador'!C944)</f>
        <v>47175</v>
      </c>
      <c r="D944" s="276">
        <f>IF('INGRESO DE DATOS'!$D$21="Guayas/Santa Elena",'Tablas Guayaquil'!D944,'Tablas Resto de Ecuador'!D944)</f>
        <v>30438</v>
      </c>
      <c r="E944" s="38"/>
      <c r="F944" s="33"/>
      <c r="G944" s="33"/>
    </row>
    <row r="945" spans="1:7" ht="15" hidden="1" x14ac:dyDescent="0.2">
      <c r="A945" s="4">
        <v>58</v>
      </c>
      <c r="B945" s="7"/>
      <c r="C945" s="276">
        <f>IF('INGRESO DE DATOS'!$D$21="Guayas/Santa Elena",'Tablas Guayaquil'!C945,'Tablas Resto de Ecuador'!C945)</f>
        <v>47175</v>
      </c>
      <c r="D945" s="276">
        <f>IF('INGRESO DE DATOS'!$D$21="Guayas/Santa Elena",'Tablas Guayaquil'!D945,'Tablas Resto de Ecuador'!D945)</f>
        <v>30438</v>
      </c>
      <c r="E945" s="38"/>
      <c r="F945" s="33"/>
      <c r="G945" s="33"/>
    </row>
    <row r="946" spans="1:7" ht="15" hidden="1" x14ac:dyDescent="0.2">
      <c r="A946" s="4">
        <v>59</v>
      </c>
      <c r="B946" s="7"/>
      <c r="C946" s="276">
        <f>IF('INGRESO DE DATOS'!$D$21="Guayas/Santa Elena",'Tablas Guayaquil'!C946,'Tablas Resto de Ecuador'!C946)</f>
        <v>47175</v>
      </c>
      <c r="D946" s="276">
        <f>IF('INGRESO DE DATOS'!$D$21="Guayas/Santa Elena",'Tablas Guayaquil'!D946,'Tablas Resto de Ecuador'!D946)</f>
        <v>30438</v>
      </c>
      <c r="E946" s="38"/>
      <c r="F946" s="33"/>
      <c r="G946" s="33"/>
    </row>
    <row r="947" spans="1:7" ht="15" hidden="1" x14ac:dyDescent="0.2">
      <c r="A947" s="4">
        <v>60</v>
      </c>
      <c r="B947" s="7"/>
      <c r="C947" s="276">
        <f>IF('INGRESO DE DATOS'!$D$21="Guayas/Santa Elena",'Tablas Guayaquil'!C947,'Tablas Resto de Ecuador'!C947)</f>
        <v>50450</v>
      </c>
      <c r="D947" s="276">
        <f>IF('INGRESO DE DATOS'!$D$21="Guayas/Santa Elena",'Tablas Guayaquil'!D947,'Tablas Resto de Ecuador'!D947)</f>
        <v>32550</v>
      </c>
      <c r="E947" s="38"/>
      <c r="F947" s="33"/>
      <c r="G947" s="33"/>
    </row>
    <row r="948" spans="1:7" ht="15" hidden="1" x14ac:dyDescent="0.2">
      <c r="A948" s="4">
        <v>61</v>
      </c>
      <c r="B948" s="7"/>
      <c r="C948" s="276">
        <f>IF('INGRESO DE DATOS'!$D$21="Guayas/Santa Elena",'Tablas Guayaquil'!C948,'Tablas Resto de Ecuador'!C948)</f>
        <v>56140</v>
      </c>
      <c r="D948" s="276">
        <f>IF('INGRESO DE DATOS'!$D$21="Guayas/Santa Elena",'Tablas Guayaquil'!D948,'Tablas Resto de Ecuador'!D948)</f>
        <v>36222</v>
      </c>
      <c r="E948" s="38"/>
      <c r="F948" s="33"/>
      <c r="G948" s="33"/>
    </row>
    <row r="949" spans="1:7" ht="15" hidden="1" x14ac:dyDescent="0.2">
      <c r="A949" s="4">
        <v>62</v>
      </c>
      <c r="B949" s="7"/>
      <c r="C949" s="276">
        <f>IF('INGRESO DE DATOS'!$D$21="Guayas/Santa Elena",'Tablas Guayaquil'!C949,'Tablas Resto de Ecuador'!C949)</f>
        <v>62276</v>
      </c>
      <c r="D949" s="276">
        <f>IF('INGRESO DE DATOS'!$D$21="Guayas/Santa Elena",'Tablas Guayaquil'!D949,'Tablas Resto de Ecuador'!D949)</f>
        <v>40180</v>
      </c>
      <c r="E949" s="38"/>
      <c r="F949" s="33"/>
      <c r="G949" s="33"/>
    </row>
    <row r="950" spans="1:7" ht="15" hidden="1" x14ac:dyDescent="0.2">
      <c r="A950" s="4">
        <v>63</v>
      </c>
      <c r="B950" s="7"/>
      <c r="C950" s="276">
        <f>IF('INGRESO DE DATOS'!$D$21="Guayas/Santa Elena",'Tablas Guayaquil'!C950,'Tablas Resto de Ecuador'!C950)</f>
        <v>68861</v>
      </c>
      <c r="D950" s="276">
        <f>IF('INGRESO DE DATOS'!$D$21="Guayas/Santa Elena",'Tablas Guayaquil'!D950,'Tablas Resto de Ecuador'!D950)</f>
        <v>44426</v>
      </c>
      <c r="E950" s="38"/>
      <c r="F950" s="33"/>
      <c r="G950" s="33"/>
    </row>
    <row r="951" spans="1:7" ht="15" hidden="1" x14ac:dyDescent="0.2">
      <c r="A951" s="4">
        <v>64</v>
      </c>
      <c r="B951" s="7"/>
      <c r="C951" s="276">
        <f>IF('INGRESO DE DATOS'!$D$21="Guayas/Santa Elena",'Tablas Guayaquil'!C951,'Tablas Resto de Ecuador'!C951)</f>
        <v>75891</v>
      </c>
      <c r="D951" s="276">
        <f>IF('INGRESO DE DATOS'!$D$21="Guayas/Santa Elena",'Tablas Guayaquil'!D951,'Tablas Resto de Ecuador'!D951)</f>
        <v>48963</v>
      </c>
      <c r="E951" s="38"/>
      <c r="F951" s="33"/>
      <c r="G951" s="33"/>
    </row>
    <row r="952" spans="1:7" ht="15" hidden="1" x14ac:dyDescent="0.2">
      <c r="A952" s="4">
        <v>65</v>
      </c>
      <c r="B952" s="7"/>
      <c r="C952" s="276">
        <f>IF('INGRESO DE DATOS'!$D$21="Guayas/Santa Elena",'Tablas Guayaquil'!C952,'Tablas Resto de Ecuador'!C952)</f>
        <v>83368</v>
      </c>
      <c r="D952" s="276">
        <f>IF('INGRESO DE DATOS'!$D$21="Guayas/Santa Elena",'Tablas Guayaquil'!D952,'Tablas Resto de Ecuador'!D952)</f>
        <v>53785</v>
      </c>
      <c r="E952" s="38"/>
      <c r="F952" s="33"/>
      <c r="G952" s="33"/>
    </row>
    <row r="953" spans="1:7" ht="15" hidden="1" x14ac:dyDescent="0.2">
      <c r="A953" s="4">
        <v>66</v>
      </c>
      <c r="B953" s="7"/>
      <c r="C953" s="276">
        <f>IF('INGRESO DE DATOS'!$D$21="Guayas/Santa Elena",'Tablas Guayaquil'!C953,'Tablas Resto de Ecuador'!C953)</f>
        <v>91288</v>
      </c>
      <c r="D953" s="276">
        <f>IF('INGRESO DE DATOS'!$D$21="Guayas/Santa Elena",'Tablas Guayaquil'!D953,'Tablas Resto de Ecuador'!D953)</f>
        <v>58898</v>
      </c>
      <c r="E953" s="38"/>
      <c r="F953" s="33"/>
      <c r="G953" s="33"/>
    </row>
    <row r="954" spans="1:7" ht="15" hidden="1" x14ac:dyDescent="0.2">
      <c r="A954" s="4">
        <v>67</v>
      </c>
      <c r="B954" s="7"/>
      <c r="C954" s="276">
        <f>IF('INGRESO DE DATOS'!$D$21="Guayas/Santa Elena",'Tablas Guayaquil'!C954,'Tablas Resto de Ecuador'!C954)</f>
        <v>99658</v>
      </c>
      <c r="D954" s="276">
        <f>IF('INGRESO DE DATOS'!$D$21="Guayas/Santa Elena",'Tablas Guayaquil'!D954,'Tablas Resto de Ecuador'!D954)</f>
        <v>64297</v>
      </c>
      <c r="E954" s="38"/>
      <c r="F954" s="33"/>
      <c r="G954" s="33"/>
    </row>
    <row r="955" spans="1:7" ht="15" hidden="1" x14ac:dyDescent="0.2">
      <c r="A955" s="4">
        <v>68</v>
      </c>
      <c r="B955" s="7"/>
      <c r="C955" s="276">
        <f>IF('INGRESO DE DATOS'!$D$21="Guayas/Santa Elena",'Tablas Guayaquil'!C955,'Tablas Resto de Ecuador'!C955)</f>
        <v>108472</v>
      </c>
      <c r="D955" s="276">
        <f>IF('INGRESO DE DATOS'!$D$21="Guayas/Santa Elena",'Tablas Guayaquil'!D955,'Tablas Resto de Ecuador'!D955)</f>
        <v>69986</v>
      </c>
      <c r="E955" s="38"/>
      <c r="F955" s="33"/>
      <c r="G955" s="33"/>
    </row>
    <row r="956" spans="1:7" ht="15" hidden="1" x14ac:dyDescent="0.2">
      <c r="A956" s="4">
        <v>69</v>
      </c>
      <c r="B956" s="7"/>
      <c r="C956" s="276">
        <f>IF('INGRESO DE DATOS'!$D$21="Guayas/Santa Elena",'Tablas Guayaquil'!C956,'Tablas Resto de Ecuador'!C956)</f>
        <v>117736</v>
      </c>
      <c r="D956" s="276">
        <f>IF('INGRESO DE DATOS'!$D$21="Guayas/Santa Elena",'Tablas Guayaquil'!D956,'Tablas Resto de Ecuador'!D956)</f>
        <v>75958</v>
      </c>
      <c r="E956" s="38"/>
      <c r="F956" s="33"/>
      <c r="G956" s="33"/>
    </row>
    <row r="957" spans="1:7" ht="15" hidden="1" x14ac:dyDescent="0.2">
      <c r="A957" s="4">
        <v>70</v>
      </c>
      <c r="B957" s="7"/>
      <c r="C957" s="276">
        <f>IF('INGRESO DE DATOS'!$D$21="Guayas/Santa Elena",'Tablas Guayaquil'!C957,'Tablas Resto de Ecuador'!C957)</f>
        <v>127445</v>
      </c>
      <c r="D957" s="276">
        <f>IF('INGRESO DE DATOS'!$D$21="Guayas/Santa Elena",'Tablas Guayaquil'!D957,'Tablas Resto de Ecuador'!D957)</f>
        <v>82222</v>
      </c>
      <c r="E957" s="38"/>
      <c r="F957" s="33"/>
      <c r="G957" s="33"/>
    </row>
    <row r="958" spans="1:7" ht="15" hidden="1" x14ac:dyDescent="0.2">
      <c r="A958" s="4">
        <v>71</v>
      </c>
      <c r="B958" s="7"/>
      <c r="C958" s="276">
        <f>IF('INGRESO DE DATOS'!$D$21="Guayas/Santa Elena",'Tablas Guayaquil'!C958,'Tablas Resto de Ecuador'!C958)</f>
        <v>137598</v>
      </c>
      <c r="D958" s="276">
        <f>IF('INGRESO DE DATOS'!$D$21="Guayas/Santa Elena",'Tablas Guayaquil'!D958,'Tablas Resto de Ecuador'!D958)</f>
        <v>88776</v>
      </c>
      <c r="E958" s="38"/>
      <c r="F958" s="33"/>
      <c r="G958" s="33"/>
    </row>
    <row r="959" spans="1:7" ht="15" hidden="1" x14ac:dyDescent="0.2">
      <c r="A959" s="4">
        <v>72</v>
      </c>
      <c r="B959" s="7"/>
      <c r="C959" s="276">
        <f>IF('INGRESO DE DATOS'!$D$21="Guayas/Santa Elena",'Tablas Guayaquil'!C959,'Tablas Resto de Ecuador'!C959)</f>
        <v>148200</v>
      </c>
      <c r="D959" s="276">
        <f>IF('INGRESO DE DATOS'!$D$21="Guayas/Santa Elena",'Tablas Guayaquil'!D959,'Tablas Resto de Ecuador'!D959)</f>
        <v>95614</v>
      </c>
      <c r="E959" s="38"/>
      <c r="F959" s="33"/>
      <c r="G959" s="33"/>
    </row>
    <row r="960" spans="1:7" ht="15" hidden="1" x14ac:dyDescent="0.2">
      <c r="A960" s="4">
        <v>73</v>
      </c>
      <c r="B960" s="7"/>
      <c r="C960" s="276">
        <f>IF('INGRESO DE DATOS'!$D$21="Guayas/Santa Elena",'Tablas Guayaquil'!C960,'Tablas Resto de Ecuador'!C960)</f>
        <v>159246</v>
      </c>
      <c r="D960" s="276">
        <f>IF('INGRESO DE DATOS'!$D$21="Guayas/Santa Elena",'Tablas Guayaquil'!D960,'Tablas Resto de Ecuador'!D960)</f>
        <v>102741</v>
      </c>
      <c r="E960" s="38"/>
      <c r="F960" s="33"/>
      <c r="G960" s="33"/>
    </row>
    <row r="961" spans="1:7" ht="15" hidden="1" x14ac:dyDescent="0.2">
      <c r="A961" s="4">
        <v>74</v>
      </c>
      <c r="B961" s="7"/>
      <c r="C961" s="276">
        <f>IF('INGRESO DE DATOS'!$D$21="Guayas/Santa Elena",'Tablas Guayaquil'!C961,'Tablas Resto de Ecuador'!C961)</f>
        <v>170744</v>
      </c>
      <c r="D961" s="276">
        <f>IF('INGRESO DE DATOS'!$D$21="Guayas/Santa Elena",'Tablas Guayaquil'!D961,'Tablas Resto de Ecuador'!D961)</f>
        <v>110158</v>
      </c>
      <c r="E961" s="38"/>
      <c r="F961" s="33"/>
      <c r="G961" s="33"/>
    </row>
    <row r="962" spans="1:7" ht="15" hidden="1" x14ac:dyDescent="0.2">
      <c r="A962" s="4">
        <v>75</v>
      </c>
      <c r="B962" s="7"/>
      <c r="C962" s="276">
        <f>IF('INGRESO DE DATOS'!$D$21="Guayas/Santa Elena",'Tablas Guayaquil'!C962,'Tablas Resto de Ecuador'!C962)</f>
        <v>182683</v>
      </c>
      <c r="D962" s="276">
        <f>IF('INGRESO DE DATOS'!$D$21="Guayas/Santa Elena",'Tablas Guayaquil'!D962,'Tablas Resto de Ecuador'!D962)</f>
        <v>117860</v>
      </c>
      <c r="E962" s="38"/>
      <c r="F962" s="33"/>
      <c r="G962" s="33"/>
    </row>
    <row r="963" spans="1:7" ht="15" hidden="1" x14ac:dyDescent="0.2">
      <c r="A963" s="4">
        <v>76</v>
      </c>
      <c r="B963" s="7"/>
      <c r="C963" s="276">
        <f>IF('INGRESO DE DATOS'!$D$21="Guayas/Santa Elena",'Tablas Guayaquil'!C963,'Tablas Resto de Ecuador'!C963)</f>
        <v>182683</v>
      </c>
      <c r="D963" s="276">
        <f>IF('INGRESO DE DATOS'!$D$21="Guayas/Santa Elena",'Tablas Guayaquil'!D963,'Tablas Resto de Ecuador'!D963)</f>
        <v>117860</v>
      </c>
      <c r="E963" s="38"/>
      <c r="F963" s="33"/>
      <c r="G963" s="33"/>
    </row>
    <row r="964" spans="1:7" ht="15" hidden="1" x14ac:dyDescent="0.2">
      <c r="A964" s="4">
        <v>77</v>
      </c>
      <c r="B964" s="7"/>
      <c r="C964" s="276">
        <f>IF('INGRESO DE DATOS'!$D$21="Guayas/Santa Elena",'Tablas Guayaquil'!C964,'Tablas Resto de Ecuador'!C964)</f>
        <v>182683</v>
      </c>
      <c r="D964" s="276">
        <f>IF('INGRESO DE DATOS'!$D$21="Guayas/Santa Elena",'Tablas Guayaquil'!D964,'Tablas Resto de Ecuador'!D964)</f>
        <v>117860</v>
      </c>
      <c r="E964" s="38"/>
      <c r="F964" s="33"/>
      <c r="G964" s="33"/>
    </row>
    <row r="965" spans="1:7" ht="15" hidden="1" x14ac:dyDescent="0.2">
      <c r="A965" s="4">
        <v>78</v>
      </c>
      <c r="B965" s="7"/>
      <c r="C965" s="276">
        <f>IF('INGRESO DE DATOS'!$D$21="Guayas/Santa Elena",'Tablas Guayaquil'!C965,'Tablas Resto de Ecuador'!C965)</f>
        <v>182683</v>
      </c>
      <c r="D965" s="276">
        <f>IF('INGRESO DE DATOS'!$D$21="Guayas/Santa Elena",'Tablas Guayaquil'!D965,'Tablas Resto de Ecuador'!D965)</f>
        <v>117860</v>
      </c>
      <c r="E965" s="38"/>
      <c r="F965" s="33"/>
      <c r="G965" s="33"/>
    </row>
    <row r="966" spans="1:7" ht="15" hidden="1" x14ac:dyDescent="0.2">
      <c r="A966" s="4">
        <v>79</v>
      </c>
      <c r="B966" s="7"/>
      <c r="C966" s="276">
        <f>IF('INGRESO DE DATOS'!$D$21="Guayas/Santa Elena",'Tablas Guayaquil'!C966,'Tablas Resto de Ecuador'!C966)</f>
        <v>182683</v>
      </c>
      <c r="D966" s="276">
        <f>IF('INGRESO DE DATOS'!$D$21="Guayas/Santa Elena",'Tablas Guayaquil'!D966,'Tablas Resto de Ecuador'!D966)</f>
        <v>117860</v>
      </c>
      <c r="E966" s="38"/>
      <c r="F966" s="33"/>
      <c r="G966" s="33"/>
    </row>
    <row r="967" spans="1:7" ht="15" hidden="1" x14ac:dyDescent="0.2">
      <c r="A967" s="4">
        <v>80</v>
      </c>
      <c r="B967" s="7"/>
      <c r="C967" s="276">
        <f>IF('INGRESO DE DATOS'!$D$21="Guayas/Santa Elena",'Tablas Guayaquil'!C967,'Tablas Resto de Ecuador'!C967)</f>
        <v>182683</v>
      </c>
      <c r="D967" s="276">
        <f>IF('INGRESO DE DATOS'!$D$21="Guayas/Santa Elena",'Tablas Guayaquil'!D967,'Tablas Resto de Ecuador'!D967)</f>
        <v>117860</v>
      </c>
      <c r="E967" s="38"/>
      <c r="F967" s="33"/>
      <c r="G967" s="33"/>
    </row>
    <row r="968" spans="1:7" ht="15" hidden="1" x14ac:dyDescent="0.2">
      <c r="A968" s="4">
        <v>81</v>
      </c>
      <c r="B968" s="7"/>
      <c r="C968" s="276">
        <f>IF('INGRESO DE DATOS'!$D$21="Guayas/Santa Elena",'Tablas Guayaquil'!C968,'Tablas Resto de Ecuador'!C968)</f>
        <v>182683</v>
      </c>
      <c r="D968" s="276">
        <f>IF('INGRESO DE DATOS'!$D$21="Guayas/Santa Elena",'Tablas Guayaquil'!D968,'Tablas Resto de Ecuador'!D968)</f>
        <v>117860</v>
      </c>
      <c r="E968" s="38"/>
      <c r="F968" s="33"/>
      <c r="G968" s="33"/>
    </row>
    <row r="969" spans="1:7" ht="15" hidden="1" x14ac:dyDescent="0.2">
      <c r="A969" s="4">
        <v>82</v>
      </c>
      <c r="B969" s="7"/>
      <c r="C969" s="276">
        <f>IF('INGRESO DE DATOS'!$D$21="Guayas/Santa Elena",'Tablas Guayaquil'!C969,'Tablas Resto de Ecuador'!C969)</f>
        <v>182683</v>
      </c>
      <c r="D969" s="276">
        <f>IF('INGRESO DE DATOS'!$D$21="Guayas/Santa Elena",'Tablas Guayaquil'!D969,'Tablas Resto de Ecuador'!D969)</f>
        <v>117860</v>
      </c>
      <c r="E969" s="38"/>
      <c r="F969" s="33"/>
      <c r="G969" s="33"/>
    </row>
    <row r="970" spans="1:7" ht="15" hidden="1" x14ac:dyDescent="0.2">
      <c r="A970" s="4">
        <v>83</v>
      </c>
      <c r="B970" s="7"/>
      <c r="C970" s="276">
        <f>IF('INGRESO DE DATOS'!$D$21="Guayas/Santa Elena",'Tablas Guayaquil'!C970,'Tablas Resto de Ecuador'!C970)</f>
        <v>182683</v>
      </c>
      <c r="D970" s="276">
        <f>IF('INGRESO DE DATOS'!$D$21="Guayas/Santa Elena",'Tablas Guayaquil'!D970,'Tablas Resto de Ecuador'!D970)</f>
        <v>117860</v>
      </c>
      <c r="E970" s="38"/>
      <c r="F970" s="33"/>
      <c r="G970" s="33"/>
    </row>
    <row r="971" spans="1:7" ht="15" hidden="1" x14ac:dyDescent="0.2">
      <c r="A971" s="4">
        <v>84</v>
      </c>
      <c r="B971" s="7" t="s">
        <v>3</v>
      </c>
      <c r="C971" s="276">
        <f>IF('INGRESO DE DATOS'!$D$21="Guayas/Santa Elena",'Tablas Guayaquil'!C971,'Tablas Resto de Ecuador'!C971)</f>
        <v>182683</v>
      </c>
      <c r="D971" s="276">
        <f>IF('INGRESO DE DATOS'!$D$21="Guayas/Santa Elena",'Tablas Guayaquil'!D971,'Tablas Resto de Ecuador'!D971)</f>
        <v>117860</v>
      </c>
      <c r="E971" s="38"/>
      <c r="F971" s="33"/>
      <c r="G971" s="33"/>
    </row>
    <row r="972" spans="1:7" ht="15" hidden="1" x14ac:dyDescent="0.2">
      <c r="A972" s="4">
        <v>1</v>
      </c>
      <c r="B972" s="7" t="s">
        <v>4</v>
      </c>
      <c r="C972" s="276">
        <f>IF('INGRESO DE DATOS'!$D$21="Guayas/Santa Elena",'Tablas Guayaquil'!C972,'Tablas Resto de Ecuador'!C972)</f>
        <v>9449</v>
      </c>
      <c r="D972" s="276">
        <f>IF('INGRESO DE DATOS'!$D$21="Guayas/Santa Elena",'Tablas Guayaquil'!D972,'Tablas Resto de Ecuador'!D972)</f>
        <v>6096</v>
      </c>
      <c r="E972" s="38"/>
      <c r="F972" s="32"/>
      <c r="G972" s="32"/>
    </row>
    <row r="973" spans="1:7" ht="15" hidden="1" x14ac:dyDescent="0.2">
      <c r="A973" s="4">
        <v>2</v>
      </c>
      <c r="B973" s="7" t="s">
        <v>1</v>
      </c>
      <c r="C973" s="276">
        <f>IF('INGRESO DE DATOS'!$D$21="Guayas/Santa Elena",'Tablas Guayaquil'!C973,'Tablas Resto de Ecuador'!C973)</f>
        <v>16063</v>
      </c>
      <c r="D973" s="276">
        <f>IF('INGRESO DE DATOS'!$D$21="Guayas/Santa Elena",'Tablas Guayaquil'!D973,'Tablas Resto de Ecuador'!D973)</f>
        <v>10362</v>
      </c>
      <c r="E973" s="38"/>
      <c r="F973" s="33"/>
      <c r="G973" s="33"/>
    </row>
    <row r="974" spans="1:7" ht="15" hidden="1" x14ac:dyDescent="0.2">
      <c r="A974" s="4">
        <v>3</v>
      </c>
      <c r="B974" s="7" t="s">
        <v>5</v>
      </c>
      <c r="C974" s="276">
        <f>IF('INGRESO DE DATOS'!$D$21="Guayas/Santa Elena",'Tablas Guayaquil'!C974,'Tablas Resto de Ecuador'!C974)</f>
        <v>22674</v>
      </c>
      <c r="D974" s="276">
        <f>IF('INGRESO DE DATOS'!$D$21="Guayas/Santa Elena",'Tablas Guayaquil'!D974,'Tablas Resto de Ecuador'!D974)</f>
        <v>14630</v>
      </c>
      <c r="E974" s="38"/>
      <c r="F974" s="33"/>
      <c r="G974" s="33"/>
    </row>
    <row r="975" spans="1:7" hidden="1" x14ac:dyDescent="0.15">
      <c r="A975" s="4"/>
      <c r="B975" s="8"/>
      <c r="C975" s="9"/>
      <c r="D975" s="9"/>
      <c r="E975" s="9"/>
      <c r="F975" s="9"/>
      <c r="G975" s="9"/>
    </row>
    <row r="976" spans="1:7" ht="18" hidden="1" x14ac:dyDescent="0.2">
      <c r="A976" s="505" t="s">
        <v>26</v>
      </c>
      <c r="B976" s="506"/>
      <c r="C976" s="506"/>
      <c r="D976" s="506"/>
      <c r="E976" s="506"/>
      <c r="F976" s="506"/>
      <c r="G976" s="506"/>
    </row>
    <row r="977" spans="1:7" hidden="1" x14ac:dyDescent="0.15">
      <c r="A977" s="501" t="s">
        <v>0</v>
      </c>
      <c r="B977" s="502"/>
      <c r="C977" s="502"/>
      <c r="D977" s="502"/>
      <c r="E977" s="502"/>
      <c r="F977" s="502"/>
      <c r="G977" s="502"/>
    </row>
    <row r="978" spans="1:7" hidden="1" x14ac:dyDescent="0.15">
      <c r="A978" s="4" t="s">
        <v>2</v>
      </c>
      <c r="B978" s="5" t="s">
        <v>2</v>
      </c>
      <c r="C978" s="35">
        <v>0</v>
      </c>
      <c r="D978" s="35">
        <v>1000</v>
      </c>
      <c r="E978" s="35">
        <v>2000</v>
      </c>
      <c r="F978" s="39"/>
      <c r="G978" s="39"/>
    </row>
    <row r="979" spans="1:7" hidden="1" x14ac:dyDescent="0.15">
      <c r="A979" s="4">
        <v>18</v>
      </c>
      <c r="B979" s="7"/>
      <c r="C979" s="10">
        <f>+C905*$K$2</f>
        <v>2096.5466666666666</v>
      </c>
      <c r="D979" s="10">
        <f t="shared" ref="D979:G979" si="632">+D905*$K$2</f>
        <v>1352.8666666666668</v>
      </c>
      <c r="E979" s="10">
        <f t="shared" si="632"/>
        <v>0</v>
      </c>
      <c r="F979" s="10">
        <f t="shared" si="632"/>
        <v>0</v>
      </c>
      <c r="G979" s="10">
        <f t="shared" si="632"/>
        <v>0</v>
      </c>
    </row>
    <row r="980" spans="1:7" hidden="1" x14ac:dyDescent="0.15">
      <c r="A980" s="4">
        <v>19</v>
      </c>
      <c r="B980" s="7"/>
      <c r="C980" s="10">
        <f t="shared" ref="C980:G980" si="633">+C906*$K$2</f>
        <v>2096.5466666666666</v>
      </c>
      <c r="D980" s="10">
        <f t="shared" si="633"/>
        <v>1352.8666666666668</v>
      </c>
      <c r="E980" s="10">
        <f t="shared" si="633"/>
        <v>0</v>
      </c>
      <c r="F980" s="10">
        <f t="shared" si="633"/>
        <v>0</v>
      </c>
      <c r="G980" s="10">
        <f t="shared" si="633"/>
        <v>0</v>
      </c>
    </row>
    <row r="981" spans="1:7" hidden="1" x14ac:dyDescent="0.15">
      <c r="A981" s="4">
        <v>20</v>
      </c>
      <c r="B981" s="7"/>
      <c r="C981" s="10">
        <f t="shared" ref="C981:G981" si="634">+C907*$K$2</f>
        <v>2096.5466666666666</v>
      </c>
      <c r="D981" s="10">
        <f t="shared" si="634"/>
        <v>1352.8666666666668</v>
      </c>
      <c r="E981" s="10">
        <f t="shared" si="634"/>
        <v>0</v>
      </c>
      <c r="F981" s="10">
        <f t="shared" si="634"/>
        <v>0</v>
      </c>
      <c r="G981" s="10">
        <f t="shared" si="634"/>
        <v>0</v>
      </c>
    </row>
    <row r="982" spans="1:7" hidden="1" x14ac:dyDescent="0.15">
      <c r="A982" s="4">
        <v>21</v>
      </c>
      <c r="B982" s="7"/>
      <c r="C982" s="10">
        <f t="shared" ref="C982:G982" si="635">+C908*$K$2</f>
        <v>2096.5466666666666</v>
      </c>
      <c r="D982" s="10">
        <f t="shared" si="635"/>
        <v>1352.8666666666668</v>
      </c>
      <c r="E982" s="10">
        <f t="shared" si="635"/>
        <v>0</v>
      </c>
      <c r="F982" s="10">
        <f t="shared" si="635"/>
        <v>0</v>
      </c>
      <c r="G982" s="10">
        <f t="shared" si="635"/>
        <v>0</v>
      </c>
    </row>
    <row r="983" spans="1:7" hidden="1" x14ac:dyDescent="0.15">
      <c r="A983" s="4">
        <v>22</v>
      </c>
      <c r="B983" s="7"/>
      <c r="C983" s="10">
        <f t="shared" ref="C983:G983" si="636">+C909*$K$2</f>
        <v>2096.5466666666666</v>
      </c>
      <c r="D983" s="10">
        <f t="shared" si="636"/>
        <v>1352.8666666666668</v>
      </c>
      <c r="E983" s="10">
        <f t="shared" si="636"/>
        <v>0</v>
      </c>
      <c r="F983" s="10">
        <f t="shared" si="636"/>
        <v>0</v>
      </c>
      <c r="G983" s="10">
        <f t="shared" si="636"/>
        <v>0</v>
      </c>
    </row>
    <row r="984" spans="1:7" hidden="1" x14ac:dyDescent="0.15">
      <c r="A984" s="4">
        <v>23</v>
      </c>
      <c r="B984" s="7"/>
      <c r="C984" s="10">
        <f t="shared" ref="C984:G984" si="637">+C910*$K$2</f>
        <v>2096.5466666666666</v>
      </c>
      <c r="D984" s="10">
        <f t="shared" si="637"/>
        <v>1352.8666666666668</v>
      </c>
      <c r="E984" s="10">
        <f t="shared" si="637"/>
        <v>0</v>
      </c>
      <c r="F984" s="10">
        <f t="shared" si="637"/>
        <v>0</v>
      </c>
      <c r="G984" s="10">
        <f t="shared" si="637"/>
        <v>0</v>
      </c>
    </row>
    <row r="985" spans="1:7" hidden="1" x14ac:dyDescent="0.15">
      <c r="A985" s="4">
        <v>24</v>
      </c>
      <c r="B985" s="7"/>
      <c r="C985" s="10">
        <f t="shared" ref="C985:G985" si="638">+C911*$K$2</f>
        <v>2096.5466666666666</v>
      </c>
      <c r="D985" s="10">
        <f t="shared" si="638"/>
        <v>1352.8666666666668</v>
      </c>
      <c r="E985" s="10">
        <f t="shared" si="638"/>
        <v>0</v>
      </c>
      <c r="F985" s="10">
        <f t="shared" si="638"/>
        <v>0</v>
      </c>
      <c r="G985" s="10">
        <f t="shared" si="638"/>
        <v>0</v>
      </c>
    </row>
    <row r="986" spans="1:7" hidden="1" x14ac:dyDescent="0.15">
      <c r="A986" s="4">
        <v>25</v>
      </c>
      <c r="B986" s="7"/>
      <c r="C986" s="10">
        <f t="shared" ref="C986:G986" si="639">+C912*$K$2</f>
        <v>2248.0266666666666</v>
      </c>
      <c r="D986" s="10">
        <f t="shared" si="639"/>
        <v>1450.4933333333333</v>
      </c>
      <c r="E986" s="10">
        <f t="shared" si="639"/>
        <v>0</v>
      </c>
      <c r="F986" s="10">
        <f t="shared" si="639"/>
        <v>0</v>
      </c>
      <c r="G986" s="10">
        <f t="shared" si="639"/>
        <v>0</v>
      </c>
    </row>
    <row r="987" spans="1:7" hidden="1" x14ac:dyDescent="0.15">
      <c r="A987" s="4">
        <v>26</v>
      </c>
      <c r="B987" s="7"/>
      <c r="C987" s="10">
        <f t="shared" ref="C987:G987" si="640">+C913*$K$2</f>
        <v>2248.0266666666666</v>
      </c>
      <c r="D987" s="10">
        <f t="shared" si="640"/>
        <v>1450.4933333333333</v>
      </c>
      <c r="E987" s="10">
        <f t="shared" si="640"/>
        <v>0</v>
      </c>
      <c r="F987" s="10">
        <f t="shared" si="640"/>
        <v>0</v>
      </c>
      <c r="G987" s="10">
        <f t="shared" si="640"/>
        <v>0</v>
      </c>
    </row>
    <row r="988" spans="1:7" hidden="1" x14ac:dyDescent="0.15">
      <c r="A988" s="4">
        <v>27</v>
      </c>
      <c r="B988" s="7"/>
      <c r="C988" s="10">
        <f t="shared" ref="C988:G988" si="641">+C914*$K$2</f>
        <v>2248.0266666666666</v>
      </c>
      <c r="D988" s="10">
        <f t="shared" si="641"/>
        <v>1450.4933333333333</v>
      </c>
      <c r="E988" s="10">
        <f t="shared" si="641"/>
        <v>0</v>
      </c>
      <c r="F988" s="10">
        <f t="shared" si="641"/>
        <v>0</v>
      </c>
      <c r="G988" s="10">
        <f t="shared" si="641"/>
        <v>0</v>
      </c>
    </row>
    <row r="989" spans="1:7" hidden="1" x14ac:dyDescent="0.15">
      <c r="A989" s="4">
        <v>28</v>
      </c>
      <c r="B989" s="7"/>
      <c r="C989" s="10">
        <f t="shared" ref="C989:G989" si="642">+C915*$K$2</f>
        <v>2248.0266666666666</v>
      </c>
      <c r="D989" s="10">
        <f t="shared" si="642"/>
        <v>1450.4933333333333</v>
      </c>
      <c r="E989" s="10">
        <f t="shared" si="642"/>
        <v>0</v>
      </c>
      <c r="F989" s="10">
        <f t="shared" si="642"/>
        <v>0</v>
      </c>
      <c r="G989" s="10">
        <f t="shared" si="642"/>
        <v>0</v>
      </c>
    </row>
    <row r="990" spans="1:7" hidden="1" x14ac:dyDescent="0.15">
      <c r="A990" s="4">
        <v>29</v>
      </c>
      <c r="B990" s="7"/>
      <c r="C990" s="10">
        <f t="shared" ref="C990:G990" si="643">+C916*$K$2</f>
        <v>2248.0266666666666</v>
      </c>
      <c r="D990" s="10">
        <f t="shared" si="643"/>
        <v>1450.4933333333333</v>
      </c>
      <c r="E990" s="10">
        <f t="shared" si="643"/>
        <v>0</v>
      </c>
      <c r="F990" s="10">
        <f t="shared" si="643"/>
        <v>0</v>
      </c>
      <c r="G990" s="10">
        <f t="shared" si="643"/>
        <v>0</v>
      </c>
    </row>
    <row r="991" spans="1:7" hidden="1" x14ac:dyDescent="0.15">
      <c r="A991" s="4">
        <v>30</v>
      </c>
      <c r="B991" s="7"/>
      <c r="C991" s="10">
        <f t="shared" ref="C991:G991" si="644">+C917*$K$2</f>
        <v>2509.4533333333334</v>
      </c>
      <c r="D991" s="10">
        <f t="shared" si="644"/>
        <v>1618.7733333333333</v>
      </c>
      <c r="E991" s="10">
        <f t="shared" si="644"/>
        <v>0</v>
      </c>
      <c r="F991" s="10">
        <f t="shared" si="644"/>
        <v>0</v>
      </c>
      <c r="G991" s="10">
        <f t="shared" si="644"/>
        <v>0</v>
      </c>
    </row>
    <row r="992" spans="1:7" hidden="1" x14ac:dyDescent="0.15">
      <c r="A992" s="4">
        <v>31</v>
      </c>
      <c r="B992" s="7"/>
      <c r="C992" s="10">
        <f t="shared" ref="C992:G992" si="645">+C918*$K$2</f>
        <v>2509.4533333333334</v>
      </c>
      <c r="D992" s="10">
        <f t="shared" si="645"/>
        <v>1618.7733333333333</v>
      </c>
      <c r="E992" s="10">
        <f t="shared" si="645"/>
        <v>0</v>
      </c>
      <c r="F992" s="10">
        <f t="shared" si="645"/>
        <v>0</v>
      </c>
      <c r="G992" s="10">
        <f t="shared" si="645"/>
        <v>0</v>
      </c>
    </row>
    <row r="993" spans="1:7" hidden="1" x14ac:dyDescent="0.15">
      <c r="A993" s="4">
        <v>32</v>
      </c>
      <c r="B993" s="7"/>
      <c r="C993" s="10">
        <f t="shared" ref="C993:G993" si="646">+C919*$K$2</f>
        <v>2509.4533333333334</v>
      </c>
      <c r="D993" s="10">
        <f t="shared" si="646"/>
        <v>1618.7733333333333</v>
      </c>
      <c r="E993" s="10">
        <f t="shared" si="646"/>
        <v>0</v>
      </c>
      <c r="F993" s="10">
        <f t="shared" si="646"/>
        <v>0</v>
      </c>
      <c r="G993" s="10">
        <f t="shared" si="646"/>
        <v>0</v>
      </c>
    </row>
    <row r="994" spans="1:7" hidden="1" x14ac:dyDescent="0.15">
      <c r="A994" s="4">
        <v>33</v>
      </c>
      <c r="B994" s="7"/>
      <c r="C994" s="10">
        <f t="shared" ref="C994:G994" si="647">+C920*$K$2</f>
        <v>2509.4533333333334</v>
      </c>
      <c r="D994" s="10">
        <f t="shared" si="647"/>
        <v>1618.7733333333333</v>
      </c>
      <c r="E994" s="10">
        <f t="shared" si="647"/>
        <v>0</v>
      </c>
      <c r="F994" s="10">
        <f t="shared" si="647"/>
        <v>0</v>
      </c>
      <c r="G994" s="10">
        <f t="shared" si="647"/>
        <v>0</v>
      </c>
    </row>
    <row r="995" spans="1:7" hidden="1" x14ac:dyDescent="0.15">
      <c r="A995" s="4">
        <v>34</v>
      </c>
      <c r="B995" s="7"/>
      <c r="C995" s="10">
        <f t="shared" ref="C995:G995" si="648">+C921*$K$2</f>
        <v>2509.4533333333334</v>
      </c>
      <c r="D995" s="10">
        <f t="shared" si="648"/>
        <v>1618.7733333333333</v>
      </c>
      <c r="E995" s="10">
        <f t="shared" si="648"/>
        <v>0</v>
      </c>
      <c r="F995" s="10">
        <f t="shared" si="648"/>
        <v>0</v>
      </c>
      <c r="G995" s="10">
        <f t="shared" si="648"/>
        <v>0</v>
      </c>
    </row>
    <row r="996" spans="1:7" hidden="1" x14ac:dyDescent="0.15">
      <c r="A996" s="4">
        <v>35</v>
      </c>
      <c r="B996" s="7"/>
      <c r="C996" s="10">
        <f t="shared" ref="C996:G996" si="649">+C922*$K$2</f>
        <v>2807</v>
      </c>
      <c r="D996" s="10">
        <f t="shared" si="649"/>
        <v>1811.2266666666667</v>
      </c>
      <c r="E996" s="10">
        <f t="shared" si="649"/>
        <v>0</v>
      </c>
      <c r="F996" s="10">
        <f t="shared" si="649"/>
        <v>0</v>
      </c>
      <c r="G996" s="10">
        <f t="shared" si="649"/>
        <v>0</v>
      </c>
    </row>
    <row r="997" spans="1:7" hidden="1" x14ac:dyDescent="0.15">
      <c r="A997" s="4">
        <v>36</v>
      </c>
      <c r="B997" s="7"/>
      <c r="C997" s="10">
        <f t="shared" ref="C997:G997" si="650">+C923*$K$2</f>
        <v>2807</v>
      </c>
      <c r="D997" s="10">
        <f t="shared" si="650"/>
        <v>1811.2266666666667</v>
      </c>
      <c r="E997" s="10">
        <f t="shared" si="650"/>
        <v>0</v>
      </c>
      <c r="F997" s="10">
        <f t="shared" si="650"/>
        <v>0</v>
      </c>
      <c r="G997" s="10">
        <f t="shared" si="650"/>
        <v>0</v>
      </c>
    </row>
    <row r="998" spans="1:7" hidden="1" x14ac:dyDescent="0.15">
      <c r="A998" s="4">
        <v>37</v>
      </c>
      <c r="B998" s="7"/>
      <c r="C998" s="10">
        <f t="shared" ref="C998:G998" si="651">+C924*$K$2</f>
        <v>2807</v>
      </c>
      <c r="D998" s="10">
        <f t="shared" si="651"/>
        <v>1811.2266666666667</v>
      </c>
      <c r="E998" s="10">
        <f t="shared" si="651"/>
        <v>0</v>
      </c>
      <c r="F998" s="10">
        <f t="shared" si="651"/>
        <v>0</v>
      </c>
      <c r="G998" s="10">
        <f t="shared" si="651"/>
        <v>0</v>
      </c>
    </row>
    <row r="999" spans="1:7" hidden="1" x14ac:dyDescent="0.15">
      <c r="A999" s="4">
        <v>38</v>
      </c>
      <c r="B999" s="7"/>
      <c r="C999" s="10">
        <f t="shared" ref="C999:G999" si="652">+C925*$K$2</f>
        <v>2807</v>
      </c>
      <c r="D999" s="10">
        <f t="shared" si="652"/>
        <v>1811.2266666666667</v>
      </c>
      <c r="E999" s="10">
        <f t="shared" si="652"/>
        <v>0</v>
      </c>
      <c r="F999" s="10">
        <f t="shared" si="652"/>
        <v>0</v>
      </c>
      <c r="G999" s="10">
        <f t="shared" si="652"/>
        <v>0</v>
      </c>
    </row>
    <row r="1000" spans="1:7" hidden="1" x14ac:dyDescent="0.15">
      <c r="A1000" s="4">
        <v>39</v>
      </c>
      <c r="B1000" s="7"/>
      <c r="C1000" s="10">
        <f t="shared" ref="C1000:G1000" si="653">+C926*$K$2</f>
        <v>2807</v>
      </c>
      <c r="D1000" s="10">
        <f t="shared" si="653"/>
        <v>1811.2266666666667</v>
      </c>
      <c r="E1000" s="10">
        <f t="shared" si="653"/>
        <v>0</v>
      </c>
      <c r="F1000" s="10">
        <f t="shared" si="653"/>
        <v>0</v>
      </c>
      <c r="G1000" s="10">
        <f t="shared" si="653"/>
        <v>0</v>
      </c>
    </row>
    <row r="1001" spans="1:7" hidden="1" x14ac:dyDescent="0.15">
      <c r="A1001" s="4">
        <v>40</v>
      </c>
      <c r="B1001" s="7"/>
      <c r="C1001" s="10">
        <f t="shared" ref="C1001:G1001" si="654">+C927*$K$2</f>
        <v>3146.92</v>
      </c>
      <c r="D1001" s="10">
        <f t="shared" si="654"/>
        <v>2030.2800000000002</v>
      </c>
      <c r="E1001" s="10">
        <f t="shared" si="654"/>
        <v>0</v>
      </c>
      <c r="F1001" s="10">
        <f t="shared" si="654"/>
        <v>0</v>
      </c>
      <c r="G1001" s="10">
        <f t="shared" si="654"/>
        <v>0</v>
      </c>
    </row>
    <row r="1002" spans="1:7" hidden="1" x14ac:dyDescent="0.15">
      <c r="A1002" s="4">
        <v>41</v>
      </c>
      <c r="B1002" s="7"/>
      <c r="C1002" s="10">
        <f t="shared" ref="C1002:G1002" si="655">+C928*$K$2</f>
        <v>3146.92</v>
      </c>
      <c r="D1002" s="10">
        <f t="shared" si="655"/>
        <v>2030.2800000000002</v>
      </c>
      <c r="E1002" s="10">
        <f t="shared" si="655"/>
        <v>0</v>
      </c>
      <c r="F1002" s="10">
        <f t="shared" si="655"/>
        <v>0</v>
      </c>
      <c r="G1002" s="10">
        <f t="shared" si="655"/>
        <v>0</v>
      </c>
    </row>
    <row r="1003" spans="1:7" hidden="1" x14ac:dyDescent="0.15">
      <c r="A1003" s="4">
        <v>42</v>
      </c>
      <c r="B1003" s="7"/>
      <c r="C1003" s="10">
        <f t="shared" ref="C1003:G1003" si="656">+C929*$K$2</f>
        <v>3146.92</v>
      </c>
      <c r="D1003" s="10">
        <f t="shared" si="656"/>
        <v>2030.2800000000002</v>
      </c>
      <c r="E1003" s="10">
        <f t="shared" si="656"/>
        <v>0</v>
      </c>
      <c r="F1003" s="10">
        <f t="shared" si="656"/>
        <v>0</v>
      </c>
      <c r="G1003" s="10">
        <f t="shared" si="656"/>
        <v>0</v>
      </c>
    </row>
    <row r="1004" spans="1:7" hidden="1" x14ac:dyDescent="0.15">
      <c r="A1004" s="4">
        <v>43</v>
      </c>
      <c r="B1004" s="7"/>
      <c r="C1004" s="10">
        <f t="shared" ref="C1004:G1004" si="657">+C930*$K$2</f>
        <v>3146.92</v>
      </c>
      <c r="D1004" s="10">
        <f t="shared" si="657"/>
        <v>2030.2800000000002</v>
      </c>
      <c r="E1004" s="10">
        <f t="shared" si="657"/>
        <v>0</v>
      </c>
      <c r="F1004" s="10">
        <f t="shared" si="657"/>
        <v>0</v>
      </c>
      <c r="G1004" s="10">
        <f t="shared" si="657"/>
        <v>0</v>
      </c>
    </row>
    <row r="1005" spans="1:7" hidden="1" x14ac:dyDescent="0.15">
      <c r="A1005" s="4">
        <v>44</v>
      </c>
      <c r="B1005" s="7"/>
      <c r="C1005" s="10">
        <f t="shared" ref="C1005:G1005" si="658">+C931*$K$2</f>
        <v>3146.92</v>
      </c>
      <c r="D1005" s="10">
        <f t="shared" si="658"/>
        <v>2030.2800000000002</v>
      </c>
      <c r="E1005" s="10">
        <f t="shared" si="658"/>
        <v>0</v>
      </c>
      <c r="F1005" s="10">
        <f t="shared" si="658"/>
        <v>0</v>
      </c>
      <c r="G1005" s="10">
        <f t="shared" si="658"/>
        <v>0</v>
      </c>
    </row>
    <row r="1006" spans="1:7" hidden="1" x14ac:dyDescent="0.15">
      <c r="A1006" s="4">
        <v>45</v>
      </c>
      <c r="B1006" s="7"/>
      <c r="C1006" s="10">
        <f t="shared" ref="C1006:G1006" si="659">+C932*$K$2</f>
        <v>3522.3066666666668</v>
      </c>
      <c r="D1006" s="10">
        <f t="shared" si="659"/>
        <v>2272.5733333333333</v>
      </c>
      <c r="E1006" s="10">
        <f t="shared" si="659"/>
        <v>0</v>
      </c>
      <c r="F1006" s="10">
        <f t="shared" si="659"/>
        <v>0</v>
      </c>
      <c r="G1006" s="10">
        <f t="shared" si="659"/>
        <v>0</v>
      </c>
    </row>
    <row r="1007" spans="1:7" hidden="1" x14ac:dyDescent="0.15">
      <c r="A1007" s="4">
        <v>46</v>
      </c>
      <c r="B1007" s="7"/>
      <c r="C1007" s="10">
        <f t="shared" ref="C1007:G1007" si="660">+C933*$K$2</f>
        <v>3522.3066666666668</v>
      </c>
      <c r="D1007" s="10">
        <f t="shared" si="660"/>
        <v>2272.5733333333333</v>
      </c>
      <c r="E1007" s="10">
        <f t="shared" si="660"/>
        <v>0</v>
      </c>
      <c r="F1007" s="10">
        <f t="shared" si="660"/>
        <v>0</v>
      </c>
      <c r="G1007" s="10">
        <f t="shared" si="660"/>
        <v>0</v>
      </c>
    </row>
    <row r="1008" spans="1:7" hidden="1" x14ac:dyDescent="0.15">
      <c r="A1008" s="4">
        <v>47</v>
      </c>
      <c r="B1008" s="7"/>
      <c r="C1008" s="10">
        <f t="shared" ref="C1008:G1008" si="661">+C934*$K$2</f>
        <v>3522.3066666666668</v>
      </c>
      <c r="D1008" s="10">
        <f t="shared" si="661"/>
        <v>2272.5733333333333</v>
      </c>
      <c r="E1008" s="10">
        <f t="shared" si="661"/>
        <v>0</v>
      </c>
      <c r="F1008" s="10">
        <f t="shared" si="661"/>
        <v>0</v>
      </c>
      <c r="G1008" s="10">
        <f t="shared" si="661"/>
        <v>0</v>
      </c>
    </row>
    <row r="1009" spans="1:7" hidden="1" x14ac:dyDescent="0.15">
      <c r="A1009" s="4">
        <v>48</v>
      </c>
      <c r="B1009" s="7"/>
      <c r="C1009" s="10">
        <f t="shared" ref="C1009:G1009" si="662">+C935*$K$2</f>
        <v>3522.3066666666668</v>
      </c>
      <c r="D1009" s="10">
        <f t="shared" si="662"/>
        <v>2272.5733333333333</v>
      </c>
      <c r="E1009" s="10">
        <f t="shared" si="662"/>
        <v>0</v>
      </c>
      <c r="F1009" s="10">
        <f t="shared" si="662"/>
        <v>0</v>
      </c>
      <c r="G1009" s="10">
        <f t="shared" si="662"/>
        <v>0</v>
      </c>
    </row>
    <row r="1010" spans="1:7" hidden="1" x14ac:dyDescent="0.15">
      <c r="A1010" s="4">
        <v>49</v>
      </c>
      <c r="B1010" s="7"/>
      <c r="C1010" s="10">
        <f t="shared" ref="C1010:G1010" si="663">+C936*$K$2</f>
        <v>3522.3066666666668</v>
      </c>
      <c r="D1010" s="10">
        <f t="shared" si="663"/>
        <v>2272.5733333333333</v>
      </c>
      <c r="E1010" s="10">
        <f t="shared" si="663"/>
        <v>0</v>
      </c>
      <c r="F1010" s="10">
        <f t="shared" si="663"/>
        <v>0</v>
      </c>
      <c r="G1010" s="10">
        <f t="shared" si="663"/>
        <v>0</v>
      </c>
    </row>
    <row r="1011" spans="1:7" hidden="1" x14ac:dyDescent="0.15">
      <c r="A1011" s="4">
        <v>50</v>
      </c>
      <c r="B1011" s="7"/>
      <c r="C1011" s="10">
        <f t="shared" ref="C1011:G1011" si="664">+C937*$K$2</f>
        <v>3942.1200000000003</v>
      </c>
      <c r="D1011" s="10">
        <f t="shared" si="664"/>
        <v>2543.2400000000002</v>
      </c>
      <c r="E1011" s="10">
        <f t="shared" si="664"/>
        <v>0</v>
      </c>
      <c r="F1011" s="10">
        <f t="shared" si="664"/>
        <v>0</v>
      </c>
      <c r="G1011" s="10">
        <f t="shared" si="664"/>
        <v>0</v>
      </c>
    </row>
    <row r="1012" spans="1:7" hidden="1" x14ac:dyDescent="0.15">
      <c r="A1012" s="4">
        <v>51</v>
      </c>
      <c r="B1012" s="7"/>
      <c r="C1012" s="10">
        <f t="shared" ref="C1012:G1012" si="665">+C938*$K$2</f>
        <v>3942.1200000000003</v>
      </c>
      <c r="D1012" s="10">
        <f t="shared" si="665"/>
        <v>2543.2400000000002</v>
      </c>
      <c r="E1012" s="10">
        <f t="shared" si="665"/>
        <v>0</v>
      </c>
      <c r="F1012" s="10">
        <f t="shared" si="665"/>
        <v>0</v>
      </c>
      <c r="G1012" s="10">
        <f t="shared" si="665"/>
        <v>0</v>
      </c>
    </row>
    <row r="1013" spans="1:7" hidden="1" x14ac:dyDescent="0.15">
      <c r="A1013" s="4">
        <v>52</v>
      </c>
      <c r="B1013" s="7"/>
      <c r="C1013" s="10">
        <f t="shared" ref="C1013:G1013" si="666">+C939*$K$2</f>
        <v>3942.1200000000003</v>
      </c>
      <c r="D1013" s="10">
        <f t="shared" si="666"/>
        <v>2543.2400000000002</v>
      </c>
      <c r="E1013" s="10">
        <f t="shared" si="666"/>
        <v>0</v>
      </c>
      <c r="F1013" s="10">
        <f t="shared" si="666"/>
        <v>0</v>
      </c>
      <c r="G1013" s="10">
        <f t="shared" si="666"/>
        <v>0</v>
      </c>
    </row>
    <row r="1014" spans="1:7" hidden="1" x14ac:dyDescent="0.15">
      <c r="A1014" s="4">
        <v>53</v>
      </c>
      <c r="B1014" s="7"/>
      <c r="C1014" s="10">
        <f t="shared" ref="C1014:G1014" si="667">+C940*$K$2</f>
        <v>3942.1200000000003</v>
      </c>
      <c r="D1014" s="10">
        <f t="shared" si="667"/>
        <v>2543.2400000000002</v>
      </c>
      <c r="E1014" s="10">
        <f t="shared" si="667"/>
        <v>0</v>
      </c>
      <c r="F1014" s="10">
        <f t="shared" si="667"/>
        <v>0</v>
      </c>
      <c r="G1014" s="10">
        <f t="shared" si="667"/>
        <v>0</v>
      </c>
    </row>
    <row r="1015" spans="1:7" hidden="1" x14ac:dyDescent="0.15">
      <c r="A1015" s="4">
        <v>54</v>
      </c>
      <c r="B1015" s="7"/>
      <c r="C1015" s="10">
        <f t="shared" ref="C1015:G1015" si="668">+C941*$K$2</f>
        <v>3942.1200000000003</v>
      </c>
      <c r="D1015" s="10">
        <f t="shared" si="668"/>
        <v>2543.2400000000002</v>
      </c>
      <c r="E1015" s="10">
        <f t="shared" si="668"/>
        <v>0</v>
      </c>
      <c r="F1015" s="10">
        <f t="shared" si="668"/>
        <v>0</v>
      </c>
      <c r="G1015" s="10">
        <f t="shared" si="668"/>
        <v>0</v>
      </c>
    </row>
    <row r="1016" spans="1:7" hidden="1" x14ac:dyDescent="0.15">
      <c r="A1016" s="4">
        <v>55</v>
      </c>
      <c r="B1016" s="7"/>
      <c r="C1016" s="10">
        <f t="shared" ref="C1016:G1016" si="669">+C942*$K$2</f>
        <v>4403</v>
      </c>
      <c r="D1016" s="10">
        <f t="shared" si="669"/>
        <v>2840.88</v>
      </c>
      <c r="E1016" s="10">
        <f t="shared" si="669"/>
        <v>0</v>
      </c>
      <c r="F1016" s="10">
        <f t="shared" si="669"/>
        <v>0</v>
      </c>
      <c r="G1016" s="10">
        <f t="shared" si="669"/>
        <v>0</v>
      </c>
    </row>
    <row r="1017" spans="1:7" hidden="1" x14ac:dyDescent="0.15">
      <c r="A1017" s="4">
        <v>56</v>
      </c>
      <c r="B1017" s="7"/>
      <c r="C1017" s="10">
        <f t="shared" ref="C1017:G1017" si="670">+C943*$K$2</f>
        <v>4403</v>
      </c>
      <c r="D1017" s="10">
        <f t="shared" si="670"/>
        <v>2840.88</v>
      </c>
      <c r="E1017" s="10">
        <f t="shared" si="670"/>
        <v>0</v>
      </c>
      <c r="F1017" s="10">
        <f t="shared" si="670"/>
        <v>0</v>
      </c>
      <c r="G1017" s="10">
        <f t="shared" si="670"/>
        <v>0</v>
      </c>
    </row>
    <row r="1018" spans="1:7" hidden="1" x14ac:dyDescent="0.15">
      <c r="A1018" s="4">
        <v>57</v>
      </c>
      <c r="B1018" s="7"/>
      <c r="C1018" s="10">
        <f t="shared" ref="C1018:G1018" si="671">+C944*$K$2</f>
        <v>4403</v>
      </c>
      <c r="D1018" s="10">
        <f t="shared" si="671"/>
        <v>2840.88</v>
      </c>
      <c r="E1018" s="10">
        <f t="shared" si="671"/>
        <v>0</v>
      </c>
      <c r="F1018" s="10">
        <f t="shared" si="671"/>
        <v>0</v>
      </c>
      <c r="G1018" s="10">
        <f t="shared" si="671"/>
        <v>0</v>
      </c>
    </row>
    <row r="1019" spans="1:7" hidden="1" x14ac:dyDescent="0.15">
      <c r="A1019" s="4">
        <v>58</v>
      </c>
      <c r="B1019" s="7"/>
      <c r="C1019" s="10">
        <f t="shared" ref="C1019:G1019" si="672">+C945*$K$2</f>
        <v>4403</v>
      </c>
      <c r="D1019" s="10">
        <f t="shared" si="672"/>
        <v>2840.88</v>
      </c>
      <c r="E1019" s="10">
        <f t="shared" si="672"/>
        <v>0</v>
      </c>
      <c r="F1019" s="10">
        <f t="shared" si="672"/>
        <v>0</v>
      </c>
      <c r="G1019" s="10">
        <f t="shared" si="672"/>
        <v>0</v>
      </c>
    </row>
    <row r="1020" spans="1:7" hidden="1" x14ac:dyDescent="0.15">
      <c r="A1020" s="4">
        <v>59</v>
      </c>
      <c r="B1020" s="7"/>
      <c r="C1020" s="10">
        <f t="shared" ref="C1020:G1020" si="673">+C946*$K$2</f>
        <v>4403</v>
      </c>
      <c r="D1020" s="10">
        <f t="shared" si="673"/>
        <v>2840.88</v>
      </c>
      <c r="E1020" s="10">
        <f t="shared" si="673"/>
        <v>0</v>
      </c>
      <c r="F1020" s="10">
        <f t="shared" si="673"/>
        <v>0</v>
      </c>
      <c r="G1020" s="10">
        <f t="shared" si="673"/>
        <v>0</v>
      </c>
    </row>
    <row r="1021" spans="1:7" hidden="1" x14ac:dyDescent="0.15">
      <c r="A1021" s="4">
        <v>60</v>
      </c>
      <c r="B1021" s="7"/>
      <c r="C1021" s="10">
        <f t="shared" ref="C1021:G1021" si="674">+C947*$K$2</f>
        <v>4708.666666666667</v>
      </c>
      <c r="D1021" s="10">
        <f t="shared" si="674"/>
        <v>3038</v>
      </c>
      <c r="E1021" s="10">
        <f t="shared" si="674"/>
        <v>0</v>
      </c>
      <c r="F1021" s="10">
        <f t="shared" si="674"/>
        <v>0</v>
      </c>
      <c r="G1021" s="10">
        <f t="shared" si="674"/>
        <v>0</v>
      </c>
    </row>
    <row r="1022" spans="1:7" hidden="1" x14ac:dyDescent="0.15">
      <c r="A1022" s="4">
        <v>61</v>
      </c>
      <c r="B1022" s="7"/>
      <c r="C1022" s="10">
        <f t="shared" ref="C1022:G1022" si="675">+C948*$K$2</f>
        <v>5239.7333333333336</v>
      </c>
      <c r="D1022" s="10">
        <f t="shared" si="675"/>
        <v>3380.7200000000003</v>
      </c>
      <c r="E1022" s="10">
        <f t="shared" si="675"/>
        <v>0</v>
      </c>
      <c r="F1022" s="10">
        <f t="shared" si="675"/>
        <v>0</v>
      </c>
      <c r="G1022" s="10">
        <f t="shared" si="675"/>
        <v>0</v>
      </c>
    </row>
    <row r="1023" spans="1:7" hidden="1" x14ac:dyDescent="0.15">
      <c r="A1023" s="4">
        <v>62</v>
      </c>
      <c r="B1023" s="7"/>
      <c r="C1023" s="10">
        <f t="shared" ref="C1023:G1023" si="676">+C949*$K$2</f>
        <v>5812.4266666666672</v>
      </c>
      <c r="D1023" s="10">
        <f t="shared" si="676"/>
        <v>3750.1333333333337</v>
      </c>
      <c r="E1023" s="10">
        <f t="shared" si="676"/>
        <v>0</v>
      </c>
      <c r="F1023" s="10">
        <f t="shared" si="676"/>
        <v>0</v>
      </c>
      <c r="G1023" s="10">
        <f t="shared" si="676"/>
        <v>0</v>
      </c>
    </row>
    <row r="1024" spans="1:7" hidden="1" x14ac:dyDescent="0.15">
      <c r="A1024" s="4">
        <v>63</v>
      </c>
      <c r="B1024" s="7"/>
      <c r="C1024" s="10">
        <f t="shared" ref="C1024:G1024" si="677">+C950*$K$2</f>
        <v>6427.0266666666666</v>
      </c>
      <c r="D1024" s="10">
        <f t="shared" si="677"/>
        <v>4146.4266666666672</v>
      </c>
      <c r="E1024" s="10">
        <f t="shared" si="677"/>
        <v>0</v>
      </c>
      <c r="F1024" s="10">
        <f t="shared" si="677"/>
        <v>0</v>
      </c>
      <c r="G1024" s="10">
        <f t="shared" si="677"/>
        <v>0</v>
      </c>
    </row>
    <row r="1025" spans="1:7" hidden="1" x14ac:dyDescent="0.15">
      <c r="A1025" s="4">
        <v>64</v>
      </c>
      <c r="B1025" s="7"/>
      <c r="C1025" s="10">
        <f t="shared" ref="C1025:G1025" si="678">+C951*$K$2</f>
        <v>7083.1600000000008</v>
      </c>
      <c r="D1025" s="10">
        <f t="shared" si="678"/>
        <v>4569.88</v>
      </c>
      <c r="E1025" s="10">
        <f t="shared" si="678"/>
        <v>0</v>
      </c>
      <c r="F1025" s="10">
        <f t="shared" si="678"/>
        <v>0</v>
      </c>
      <c r="G1025" s="10">
        <f t="shared" si="678"/>
        <v>0</v>
      </c>
    </row>
    <row r="1026" spans="1:7" hidden="1" x14ac:dyDescent="0.15">
      <c r="A1026" s="4">
        <v>65</v>
      </c>
      <c r="B1026" s="7"/>
      <c r="C1026" s="10">
        <f t="shared" ref="C1026:G1026" si="679">+C952*$K$2</f>
        <v>7781.0133333333333</v>
      </c>
      <c r="D1026" s="10">
        <f t="shared" si="679"/>
        <v>5019.9333333333334</v>
      </c>
      <c r="E1026" s="10">
        <f t="shared" si="679"/>
        <v>0</v>
      </c>
      <c r="F1026" s="10">
        <f t="shared" si="679"/>
        <v>0</v>
      </c>
      <c r="G1026" s="10">
        <f t="shared" si="679"/>
        <v>0</v>
      </c>
    </row>
    <row r="1027" spans="1:7" hidden="1" x14ac:dyDescent="0.15">
      <c r="A1027" s="4">
        <v>66</v>
      </c>
      <c r="B1027" s="7"/>
      <c r="C1027" s="10">
        <f t="shared" ref="C1027:G1027" si="680">+C953*$K$2</f>
        <v>8520.2133333333331</v>
      </c>
      <c r="D1027" s="10">
        <f t="shared" si="680"/>
        <v>5497.1466666666665</v>
      </c>
      <c r="E1027" s="10">
        <f t="shared" si="680"/>
        <v>0</v>
      </c>
      <c r="F1027" s="10">
        <f t="shared" si="680"/>
        <v>0</v>
      </c>
      <c r="G1027" s="10">
        <f t="shared" si="680"/>
        <v>0</v>
      </c>
    </row>
    <row r="1028" spans="1:7" hidden="1" x14ac:dyDescent="0.15">
      <c r="A1028" s="4">
        <v>67</v>
      </c>
      <c r="B1028" s="7"/>
      <c r="C1028" s="10">
        <f t="shared" ref="C1028:G1028" si="681">+C954*$K$2</f>
        <v>9301.4133333333339</v>
      </c>
      <c r="D1028" s="10">
        <f t="shared" si="681"/>
        <v>6001.0533333333333</v>
      </c>
      <c r="E1028" s="10">
        <f t="shared" si="681"/>
        <v>0</v>
      </c>
      <c r="F1028" s="10">
        <f t="shared" si="681"/>
        <v>0</v>
      </c>
      <c r="G1028" s="10">
        <f t="shared" si="681"/>
        <v>0</v>
      </c>
    </row>
    <row r="1029" spans="1:7" hidden="1" x14ac:dyDescent="0.15">
      <c r="A1029" s="4">
        <v>68</v>
      </c>
      <c r="B1029" s="7"/>
      <c r="C1029" s="10">
        <f t="shared" ref="C1029:G1029" si="682">+C955*$K$2</f>
        <v>10124.053333333333</v>
      </c>
      <c r="D1029" s="10">
        <f t="shared" si="682"/>
        <v>6532.0266666666666</v>
      </c>
      <c r="E1029" s="10">
        <f t="shared" si="682"/>
        <v>0</v>
      </c>
      <c r="F1029" s="10">
        <f t="shared" si="682"/>
        <v>0</v>
      </c>
      <c r="G1029" s="10">
        <f t="shared" si="682"/>
        <v>0</v>
      </c>
    </row>
    <row r="1030" spans="1:7" hidden="1" x14ac:dyDescent="0.15">
      <c r="A1030" s="4">
        <v>69</v>
      </c>
      <c r="B1030" s="7"/>
      <c r="C1030" s="10">
        <f t="shared" ref="C1030:G1030" si="683">+C956*$K$2</f>
        <v>10988.693333333335</v>
      </c>
      <c r="D1030" s="10">
        <f t="shared" si="683"/>
        <v>7089.4133333333339</v>
      </c>
      <c r="E1030" s="10">
        <f t="shared" si="683"/>
        <v>0</v>
      </c>
      <c r="F1030" s="10">
        <f t="shared" si="683"/>
        <v>0</v>
      </c>
      <c r="G1030" s="10">
        <f t="shared" si="683"/>
        <v>0</v>
      </c>
    </row>
    <row r="1031" spans="1:7" hidden="1" x14ac:dyDescent="0.15">
      <c r="A1031" s="4">
        <v>70</v>
      </c>
      <c r="B1031" s="7"/>
      <c r="C1031" s="10">
        <f t="shared" ref="C1031:G1031" si="684">+C957*$K$2</f>
        <v>11894.866666666667</v>
      </c>
      <c r="D1031" s="10">
        <f t="shared" si="684"/>
        <v>7674.0533333333333</v>
      </c>
      <c r="E1031" s="10">
        <f t="shared" si="684"/>
        <v>0</v>
      </c>
      <c r="F1031" s="10">
        <f t="shared" si="684"/>
        <v>0</v>
      </c>
      <c r="G1031" s="10">
        <f t="shared" si="684"/>
        <v>0</v>
      </c>
    </row>
    <row r="1032" spans="1:7" hidden="1" x14ac:dyDescent="0.15">
      <c r="A1032" s="4">
        <v>71</v>
      </c>
      <c r="B1032" s="7"/>
      <c r="C1032" s="10">
        <f t="shared" ref="C1032:G1032" si="685">+C958*$K$2</f>
        <v>12842.480000000001</v>
      </c>
      <c r="D1032" s="10">
        <f t="shared" si="685"/>
        <v>8285.76</v>
      </c>
      <c r="E1032" s="10">
        <f t="shared" si="685"/>
        <v>0</v>
      </c>
      <c r="F1032" s="10">
        <f t="shared" si="685"/>
        <v>0</v>
      </c>
      <c r="G1032" s="10">
        <f t="shared" si="685"/>
        <v>0</v>
      </c>
    </row>
    <row r="1033" spans="1:7" hidden="1" x14ac:dyDescent="0.15">
      <c r="A1033" s="4">
        <v>72</v>
      </c>
      <c r="B1033" s="7"/>
      <c r="C1033" s="10">
        <f t="shared" ref="C1033:G1033" si="686">+C959*$K$2</f>
        <v>13832</v>
      </c>
      <c r="D1033" s="10">
        <f t="shared" si="686"/>
        <v>8923.9733333333334</v>
      </c>
      <c r="E1033" s="10">
        <f t="shared" si="686"/>
        <v>0</v>
      </c>
      <c r="F1033" s="10">
        <f t="shared" si="686"/>
        <v>0</v>
      </c>
      <c r="G1033" s="10">
        <f t="shared" si="686"/>
        <v>0</v>
      </c>
    </row>
    <row r="1034" spans="1:7" hidden="1" x14ac:dyDescent="0.15">
      <c r="A1034" s="4">
        <v>73</v>
      </c>
      <c r="B1034" s="7"/>
      <c r="C1034" s="10">
        <f t="shared" ref="C1034:G1034" si="687">+C960*$K$2</f>
        <v>14862.960000000001</v>
      </c>
      <c r="D1034" s="10">
        <f t="shared" si="687"/>
        <v>9589.16</v>
      </c>
      <c r="E1034" s="10">
        <f t="shared" si="687"/>
        <v>0</v>
      </c>
      <c r="F1034" s="10">
        <f t="shared" si="687"/>
        <v>0</v>
      </c>
      <c r="G1034" s="10">
        <f t="shared" si="687"/>
        <v>0</v>
      </c>
    </row>
    <row r="1035" spans="1:7" hidden="1" x14ac:dyDescent="0.15">
      <c r="A1035" s="4">
        <v>74</v>
      </c>
      <c r="B1035" s="7"/>
      <c r="C1035" s="10">
        <f t="shared" ref="C1035:G1035" si="688">+C961*$K$2</f>
        <v>15936.106666666667</v>
      </c>
      <c r="D1035" s="10">
        <f t="shared" si="688"/>
        <v>10281.413333333334</v>
      </c>
      <c r="E1035" s="10">
        <f t="shared" si="688"/>
        <v>0</v>
      </c>
      <c r="F1035" s="10">
        <f t="shared" si="688"/>
        <v>0</v>
      </c>
      <c r="G1035" s="10">
        <f t="shared" si="688"/>
        <v>0</v>
      </c>
    </row>
    <row r="1036" spans="1:7" hidden="1" x14ac:dyDescent="0.15">
      <c r="A1036" s="4">
        <v>75</v>
      </c>
      <c r="B1036" s="7"/>
      <c r="C1036" s="10">
        <f t="shared" ref="C1036:G1036" si="689">+C962*$K$2</f>
        <v>17050.413333333334</v>
      </c>
      <c r="D1036" s="10">
        <f t="shared" si="689"/>
        <v>11000.266666666666</v>
      </c>
      <c r="E1036" s="10">
        <f t="shared" si="689"/>
        <v>0</v>
      </c>
      <c r="F1036" s="10">
        <f t="shared" si="689"/>
        <v>0</v>
      </c>
      <c r="G1036" s="10">
        <f t="shared" si="689"/>
        <v>0</v>
      </c>
    </row>
    <row r="1037" spans="1:7" hidden="1" x14ac:dyDescent="0.15">
      <c r="A1037" s="4">
        <v>76</v>
      </c>
      <c r="B1037" s="7"/>
      <c r="C1037" s="10">
        <f t="shared" ref="C1037:G1037" si="690">+C963*$K$2</f>
        <v>17050.413333333334</v>
      </c>
      <c r="D1037" s="10">
        <f t="shared" si="690"/>
        <v>11000.266666666666</v>
      </c>
      <c r="E1037" s="10">
        <f t="shared" si="690"/>
        <v>0</v>
      </c>
      <c r="F1037" s="10">
        <f t="shared" si="690"/>
        <v>0</v>
      </c>
      <c r="G1037" s="10">
        <f t="shared" si="690"/>
        <v>0</v>
      </c>
    </row>
    <row r="1038" spans="1:7" hidden="1" x14ac:dyDescent="0.15">
      <c r="A1038" s="4">
        <v>77</v>
      </c>
      <c r="B1038" s="7"/>
      <c r="C1038" s="10">
        <f t="shared" ref="C1038:G1038" si="691">+C964*$K$2</f>
        <v>17050.413333333334</v>
      </c>
      <c r="D1038" s="10">
        <f t="shared" si="691"/>
        <v>11000.266666666666</v>
      </c>
      <c r="E1038" s="10">
        <f t="shared" si="691"/>
        <v>0</v>
      </c>
      <c r="F1038" s="10">
        <f t="shared" si="691"/>
        <v>0</v>
      </c>
      <c r="G1038" s="10">
        <f t="shared" si="691"/>
        <v>0</v>
      </c>
    </row>
    <row r="1039" spans="1:7" hidden="1" x14ac:dyDescent="0.15">
      <c r="A1039" s="4">
        <v>78</v>
      </c>
      <c r="B1039" s="7"/>
      <c r="C1039" s="10">
        <f t="shared" ref="C1039:G1039" si="692">+C965*$K$2</f>
        <v>17050.413333333334</v>
      </c>
      <c r="D1039" s="10">
        <f t="shared" si="692"/>
        <v>11000.266666666666</v>
      </c>
      <c r="E1039" s="10">
        <f t="shared" si="692"/>
        <v>0</v>
      </c>
      <c r="F1039" s="10">
        <f t="shared" si="692"/>
        <v>0</v>
      </c>
      <c r="G1039" s="10">
        <f t="shared" si="692"/>
        <v>0</v>
      </c>
    </row>
    <row r="1040" spans="1:7" hidden="1" x14ac:dyDescent="0.15">
      <c r="A1040" s="4">
        <v>79</v>
      </c>
      <c r="B1040" s="7"/>
      <c r="C1040" s="10">
        <f t="shared" ref="C1040:G1040" si="693">+C966*$K$2</f>
        <v>17050.413333333334</v>
      </c>
      <c r="D1040" s="10">
        <f t="shared" si="693"/>
        <v>11000.266666666666</v>
      </c>
      <c r="E1040" s="10">
        <f t="shared" si="693"/>
        <v>0</v>
      </c>
      <c r="F1040" s="10">
        <f t="shared" si="693"/>
        <v>0</v>
      </c>
      <c r="G1040" s="10">
        <f t="shared" si="693"/>
        <v>0</v>
      </c>
    </row>
    <row r="1041" spans="1:7" hidden="1" x14ac:dyDescent="0.15">
      <c r="A1041" s="4">
        <v>80</v>
      </c>
      <c r="B1041" s="7"/>
      <c r="C1041" s="10">
        <f t="shared" ref="C1041:E1041" si="694">+C967*$K$2</f>
        <v>17050.413333333334</v>
      </c>
      <c r="D1041" s="10">
        <f t="shared" si="694"/>
        <v>11000.266666666666</v>
      </c>
      <c r="E1041" s="10">
        <f t="shared" si="694"/>
        <v>0</v>
      </c>
      <c r="F1041" s="10"/>
      <c r="G1041" s="10"/>
    </row>
    <row r="1042" spans="1:7" hidden="1" x14ac:dyDescent="0.15">
      <c r="A1042" s="4">
        <v>81</v>
      </c>
      <c r="B1042" s="7"/>
      <c r="C1042" s="10">
        <f t="shared" ref="C1042:E1042" si="695">+C968*$K$2</f>
        <v>17050.413333333334</v>
      </c>
      <c r="D1042" s="10">
        <f t="shared" si="695"/>
        <v>11000.266666666666</v>
      </c>
      <c r="E1042" s="10">
        <f t="shared" si="695"/>
        <v>0</v>
      </c>
      <c r="F1042" s="10"/>
      <c r="G1042" s="10"/>
    </row>
    <row r="1043" spans="1:7" hidden="1" x14ac:dyDescent="0.15">
      <c r="A1043" s="4">
        <v>82</v>
      </c>
      <c r="B1043" s="7"/>
      <c r="C1043" s="10">
        <f t="shared" ref="C1043:E1043" si="696">+C969*$K$2</f>
        <v>17050.413333333334</v>
      </c>
      <c r="D1043" s="10">
        <f t="shared" si="696"/>
        <v>11000.266666666666</v>
      </c>
      <c r="E1043" s="10">
        <f t="shared" si="696"/>
        <v>0</v>
      </c>
      <c r="F1043" s="10"/>
      <c r="G1043" s="10"/>
    </row>
    <row r="1044" spans="1:7" hidden="1" x14ac:dyDescent="0.15">
      <c r="A1044" s="4">
        <v>83</v>
      </c>
      <c r="B1044" s="7"/>
      <c r="C1044" s="10">
        <f t="shared" ref="C1044:E1044" si="697">+C970*$K$2</f>
        <v>17050.413333333334</v>
      </c>
      <c r="D1044" s="10">
        <f t="shared" si="697"/>
        <v>11000.266666666666</v>
      </c>
      <c r="E1044" s="10">
        <f t="shared" si="697"/>
        <v>0</v>
      </c>
      <c r="F1044" s="10"/>
      <c r="G1044" s="10"/>
    </row>
    <row r="1045" spans="1:7" hidden="1" x14ac:dyDescent="0.15">
      <c r="A1045" s="4">
        <v>84</v>
      </c>
      <c r="B1045" s="7" t="s">
        <v>3</v>
      </c>
      <c r="C1045" s="10">
        <f t="shared" ref="C1045:G1045" si="698">+C971*$K$2</f>
        <v>17050.413333333334</v>
      </c>
      <c r="D1045" s="10">
        <f t="shared" si="698"/>
        <v>11000.266666666666</v>
      </c>
      <c r="E1045" s="10">
        <f t="shared" si="698"/>
        <v>0</v>
      </c>
      <c r="F1045" s="10">
        <f t="shared" si="698"/>
        <v>0</v>
      </c>
      <c r="G1045" s="10">
        <f t="shared" si="698"/>
        <v>0</v>
      </c>
    </row>
    <row r="1046" spans="1:7" hidden="1" x14ac:dyDescent="0.15">
      <c r="A1046" s="4">
        <v>1</v>
      </c>
      <c r="B1046" s="7" t="s">
        <v>4</v>
      </c>
      <c r="C1046" s="10">
        <f t="shared" ref="C1046:G1046" si="699">+C972*$K$2</f>
        <v>881.90666666666675</v>
      </c>
      <c r="D1046" s="10">
        <f t="shared" si="699"/>
        <v>568.96</v>
      </c>
      <c r="E1046" s="10">
        <f t="shared" si="699"/>
        <v>0</v>
      </c>
      <c r="F1046" s="10">
        <f t="shared" si="699"/>
        <v>0</v>
      </c>
      <c r="G1046" s="10">
        <f t="shared" si="699"/>
        <v>0</v>
      </c>
    </row>
    <row r="1047" spans="1:7" hidden="1" x14ac:dyDescent="0.15">
      <c r="A1047" s="4">
        <v>2</v>
      </c>
      <c r="B1047" s="7" t="s">
        <v>1</v>
      </c>
      <c r="C1047" s="10">
        <f t="shared" ref="C1047:G1047" si="700">+C973*$K$2</f>
        <v>1499.2133333333334</v>
      </c>
      <c r="D1047" s="10">
        <f t="shared" si="700"/>
        <v>967.12</v>
      </c>
      <c r="E1047" s="10">
        <f t="shared" si="700"/>
        <v>0</v>
      </c>
      <c r="F1047" s="10">
        <f t="shared" si="700"/>
        <v>0</v>
      </c>
      <c r="G1047" s="10">
        <f t="shared" si="700"/>
        <v>0</v>
      </c>
    </row>
    <row r="1048" spans="1:7" hidden="1" x14ac:dyDescent="0.15">
      <c r="A1048" s="4">
        <v>3</v>
      </c>
      <c r="B1048" s="7" t="s">
        <v>5</v>
      </c>
      <c r="C1048" s="10">
        <f t="shared" ref="C1048:G1048" si="701">+C974*$K$2</f>
        <v>2116.2400000000002</v>
      </c>
      <c r="D1048" s="10">
        <f t="shared" si="701"/>
        <v>1365.4666666666667</v>
      </c>
      <c r="E1048" s="10">
        <f t="shared" si="701"/>
        <v>0</v>
      </c>
      <c r="F1048" s="10">
        <f t="shared" si="701"/>
        <v>0</v>
      </c>
      <c r="G1048" s="10">
        <f t="shared" si="701"/>
        <v>0</v>
      </c>
    </row>
    <row r="1049" spans="1:7" ht="14" hidden="1" thickBot="1" x14ac:dyDescent="0.2"/>
    <row r="1050" spans="1:7" ht="18" hidden="1" x14ac:dyDescent="0.2">
      <c r="A1050" s="498" t="s">
        <v>25</v>
      </c>
      <c r="B1050" s="499"/>
      <c r="C1050" s="499"/>
      <c r="D1050" s="499"/>
      <c r="E1050" s="499"/>
      <c r="F1050" s="499"/>
      <c r="G1050" s="500"/>
    </row>
    <row r="1051" spans="1:7" ht="18" hidden="1" x14ac:dyDescent="0.2">
      <c r="A1051" s="492" t="s">
        <v>12</v>
      </c>
      <c r="B1051" s="493"/>
      <c r="C1051" s="493"/>
      <c r="D1051" s="493"/>
      <c r="E1051" s="493"/>
      <c r="F1051" s="493"/>
      <c r="G1051" s="494"/>
    </row>
    <row r="1052" spans="1:7" hidden="1" x14ac:dyDescent="0.15">
      <c r="A1052" s="495" t="s">
        <v>0</v>
      </c>
      <c r="B1052" s="496"/>
      <c r="C1052" s="496"/>
      <c r="D1052" s="496"/>
      <c r="E1052" s="496"/>
      <c r="F1052" s="496"/>
      <c r="G1052" s="497"/>
    </row>
    <row r="1053" spans="1:7" hidden="1" x14ac:dyDescent="0.15">
      <c r="A1053" s="24" t="s">
        <v>2</v>
      </c>
      <c r="B1053" s="25" t="s">
        <v>2</v>
      </c>
      <c r="C1053" s="35">
        <v>0</v>
      </c>
      <c r="D1053" s="35">
        <v>1000</v>
      </c>
      <c r="E1053" s="35">
        <v>2000</v>
      </c>
      <c r="F1053" s="40"/>
      <c r="G1053" s="41"/>
    </row>
    <row r="1054" spans="1:7" ht="14" hidden="1" x14ac:dyDescent="0.15">
      <c r="A1054" s="24">
        <v>18</v>
      </c>
      <c r="B1054" s="25"/>
      <c r="C1054" s="33">
        <f>+C905*$K$3</f>
        <v>6177.3250000000007</v>
      </c>
      <c r="D1054" s="33">
        <f t="shared" ref="D1054:E1054" si="702">+D905*$K$3</f>
        <v>3986.1250000000005</v>
      </c>
      <c r="E1054" s="33">
        <f t="shared" si="702"/>
        <v>0</v>
      </c>
      <c r="F1054" s="33">
        <f t="shared" ref="F1054:G1054" si="703">+F380*$K$3</f>
        <v>41.931633333333338</v>
      </c>
      <c r="G1054" s="33">
        <f t="shared" si="703"/>
        <v>32.94316666666667</v>
      </c>
    </row>
    <row r="1055" spans="1:7" ht="14" hidden="1" x14ac:dyDescent="0.15">
      <c r="A1055" s="24">
        <v>19</v>
      </c>
      <c r="B1055" s="25"/>
      <c r="C1055" s="33">
        <f t="shared" ref="C1055:E1055" si="704">+C906*$K$3</f>
        <v>6177.3250000000007</v>
      </c>
      <c r="D1055" s="33">
        <f t="shared" si="704"/>
        <v>3986.1250000000005</v>
      </c>
      <c r="E1055" s="33">
        <f t="shared" si="704"/>
        <v>0</v>
      </c>
      <c r="F1055" s="33">
        <f t="shared" ref="F1055:G1055" si="705">+F381*$K$3</f>
        <v>41.931633333333338</v>
      </c>
      <c r="G1055" s="33">
        <f t="shared" si="705"/>
        <v>32.94316666666667</v>
      </c>
    </row>
    <row r="1056" spans="1:7" ht="14" hidden="1" x14ac:dyDescent="0.15">
      <c r="A1056" s="24">
        <v>20</v>
      </c>
      <c r="B1056" s="25"/>
      <c r="C1056" s="33">
        <f t="shared" ref="C1056:E1056" si="706">+C907*$K$3</f>
        <v>6177.3250000000007</v>
      </c>
      <c r="D1056" s="33">
        <f t="shared" si="706"/>
        <v>3986.1250000000005</v>
      </c>
      <c r="E1056" s="33">
        <f t="shared" si="706"/>
        <v>0</v>
      </c>
      <c r="F1056" s="33">
        <f t="shared" ref="F1056:G1056" si="707">+F382*$K$3</f>
        <v>41.931633333333338</v>
      </c>
      <c r="G1056" s="33">
        <f t="shared" si="707"/>
        <v>32.94316666666667</v>
      </c>
    </row>
    <row r="1057" spans="1:7" ht="14" hidden="1" x14ac:dyDescent="0.15">
      <c r="A1057" s="24">
        <v>21</v>
      </c>
      <c r="B1057" s="25"/>
      <c r="C1057" s="33">
        <f t="shared" ref="C1057:E1057" si="708">+C908*$K$3</f>
        <v>6177.3250000000007</v>
      </c>
      <c r="D1057" s="33">
        <f t="shared" si="708"/>
        <v>3986.1250000000005</v>
      </c>
      <c r="E1057" s="33">
        <f t="shared" si="708"/>
        <v>0</v>
      </c>
      <c r="F1057" s="33">
        <f t="shared" ref="F1057:G1057" si="709">+F383*$K$3</f>
        <v>41.931633333333338</v>
      </c>
      <c r="G1057" s="33">
        <f t="shared" si="709"/>
        <v>32.94316666666667</v>
      </c>
    </row>
    <row r="1058" spans="1:7" ht="14" hidden="1" x14ac:dyDescent="0.15">
      <c r="A1058" s="24">
        <v>22</v>
      </c>
      <c r="B1058" s="25"/>
      <c r="C1058" s="33">
        <f t="shared" ref="C1058:E1058" si="710">+C909*$K$3</f>
        <v>6177.3250000000007</v>
      </c>
      <c r="D1058" s="33">
        <f t="shared" si="710"/>
        <v>3986.1250000000005</v>
      </c>
      <c r="E1058" s="33">
        <f t="shared" si="710"/>
        <v>0</v>
      </c>
      <c r="F1058" s="33">
        <f t="shared" ref="F1058:G1058" si="711">+F384*$K$3</f>
        <v>41.931633333333338</v>
      </c>
      <c r="G1058" s="33">
        <f t="shared" si="711"/>
        <v>32.94316666666667</v>
      </c>
    </row>
    <row r="1059" spans="1:7" ht="14" hidden="1" x14ac:dyDescent="0.15">
      <c r="A1059" s="24">
        <v>23</v>
      </c>
      <c r="B1059" s="25"/>
      <c r="C1059" s="33">
        <f t="shared" ref="C1059:E1059" si="712">+C910*$K$3</f>
        <v>6177.3250000000007</v>
      </c>
      <c r="D1059" s="33">
        <f t="shared" si="712"/>
        <v>3986.1250000000005</v>
      </c>
      <c r="E1059" s="33">
        <f t="shared" si="712"/>
        <v>0</v>
      </c>
      <c r="F1059" s="33">
        <f t="shared" ref="F1059:G1059" si="713">+F385*$K$3</f>
        <v>41.931633333333338</v>
      </c>
      <c r="G1059" s="33">
        <f t="shared" si="713"/>
        <v>32.94316666666667</v>
      </c>
    </row>
    <row r="1060" spans="1:7" ht="14" hidden="1" x14ac:dyDescent="0.15">
      <c r="A1060" s="24">
        <v>24</v>
      </c>
      <c r="B1060" s="25"/>
      <c r="C1060" s="33">
        <f t="shared" ref="C1060:E1060" si="714">+C911*$K$3</f>
        <v>6177.3250000000007</v>
      </c>
      <c r="D1060" s="33">
        <f t="shared" si="714"/>
        <v>3986.1250000000005</v>
      </c>
      <c r="E1060" s="33">
        <f t="shared" si="714"/>
        <v>0</v>
      </c>
      <c r="F1060" s="33">
        <f t="shared" ref="F1060:G1060" si="715">+F386*$K$3</f>
        <v>44.745983333333342</v>
      </c>
      <c r="G1060" s="33">
        <f t="shared" si="715"/>
        <v>35.103016666666669</v>
      </c>
    </row>
    <row r="1061" spans="1:7" ht="14" hidden="1" x14ac:dyDescent="0.15">
      <c r="A1061" s="24">
        <v>25</v>
      </c>
      <c r="B1061" s="25"/>
      <c r="C1061" s="33">
        <f t="shared" ref="C1061:E1061" si="716">+C912*$K$3</f>
        <v>6623.6500000000005</v>
      </c>
      <c r="D1061" s="33">
        <f t="shared" si="716"/>
        <v>4273.7750000000005</v>
      </c>
      <c r="E1061" s="33">
        <f t="shared" si="716"/>
        <v>0</v>
      </c>
      <c r="F1061" s="33">
        <f t="shared" ref="F1061:G1061" si="717">+F387*$K$3</f>
        <v>44.745983333333342</v>
      </c>
      <c r="G1061" s="33">
        <f t="shared" si="717"/>
        <v>35.103016666666669</v>
      </c>
    </row>
    <row r="1062" spans="1:7" ht="14" hidden="1" x14ac:dyDescent="0.15">
      <c r="A1062" s="24">
        <v>26</v>
      </c>
      <c r="B1062" s="25"/>
      <c r="C1062" s="33">
        <f t="shared" ref="C1062:E1062" si="718">+C913*$K$3</f>
        <v>6623.6500000000005</v>
      </c>
      <c r="D1062" s="33">
        <f t="shared" si="718"/>
        <v>4273.7750000000005</v>
      </c>
      <c r="E1062" s="33">
        <f t="shared" si="718"/>
        <v>0</v>
      </c>
      <c r="F1062" s="33">
        <f t="shared" ref="F1062:G1062" si="719">+F388*$K$3</f>
        <v>44.745983333333342</v>
      </c>
      <c r="G1062" s="33">
        <f t="shared" si="719"/>
        <v>35.103016666666669</v>
      </c>
    </row>
    <row r="1063" spans="1:7" ht="14" hidden="1" x14ac:dyDescent="0.15">
      <c r="A1063" s="24">
        <v>27</v>
      </c>
      <c r="B1063" s="25"/>
      <c r="C1063" s="33">
        <f t="shared" ref="C1063:E1063" si="720">+C914*$K$3</f>
        <v>6623.6500000000005</v>
      </c>
      <c r="D1063" s="33">
        <f t="shared" si="720"/>
        <v>4273.7750000000005</v>
      </c>
      <c r="E1063" s="33">
        <f t="shared" si="720"/>
        <v>0</v>
      </c>
      <c r="F1063" s="33">
        <f t="shared" ref="F1063:G1063" si="721">+F389*$K$3</f>
        <v>44.745983333333342</v>
      </c>
      <c r="G1063" s="33">
        <f t="shared" si="721"/>
        <v>35.103016666666669</v>
      </c>
    </row>
    <row r="1064" spans="1:7" ht="14" hidden="1" x14ac:dyDescent="0.15">
      <c r="A1064" s="24">
        <v>28</v>
      </c>
      <c r="B1064" s="25"/>
      <c r="C1064" s="33">
        <f t="shared" ref="C1064:E1064" si="722">+C915*$K$3</f>
        <v>6623.6500000000005</v>
      </c>
      <c r="D1064" s="33">
        <f t="shared" si="722"/>
        <v>4273.7750000000005</v>
      </c>
      <c r="E1064" s="33">
        <f t="shared" si="722"/>
        <v>0</v>
      </c>
      <c r="F1064" s="33">
        <f t="shared" ref="F1064:G1064" si="723">+F390*$K$3</f>
        <v>44.745983333333342</v>
      </c>
      <c r="G1064" s="33">
        <f t="shared" si="723"/>
        <v>35.103016666666669</v>
      </c>
    </row>
    <row r="1065" spans="1:7" ht="14" hidden="1" x14ac:dyDescent="0.15">
      <c r="A1065" s="24">
        <v>29</v>
      </c>
      <c r="B1065" s="25"/>
      <c r="C1065" s="33">
        <f t="shared" ref="C1065:E1065" si="724">+C916*$K$3</f>
        <v>6623.6500000000005</v>
      </c>
      <c r="D1065" s="33">
        <f t="shared" si="724"/>
        <v>4273.7750000000005</v>
      </c>
      <c r="E1065" s="33">
        <f t="shared" si="724"/>
        <v>0</v>
      </c>
      <c r="F1065" s="33">
        <f t="shared" ref="F1065:G1065" si="725">+F391*$K$3</f>
        <v>49.763816666666663</v>
      </c>
      <c r="G1065" s="33">
        <f t="shared" si="725"/>
        <v>39.051833333333335</v>
      </c>
    </row>
    <row r="1066" spans="1:7" ht="14" hidden="1" x14ac:dyDescent="0.15">
      <c r="A1066" s="24">
        <v>30</v>
      </c>
      <c r="B1066" s="25"/>
      <c r="C1066" s="33">
        <f t="shared" ref="C1066:E1066" si="726">+C917*$K$3</f>
        <v>7393.9250000000002</v>
      </c>
      <c r="D1066" s="33">
        <f t="shared" si="726"/>
        <v>4769.6000000000004</v>
      </c>
      <c r="E1066" s="33">
        <f t="shared" si="726"/>
        <v>0</v>
      </c>
      <c r="F1066" s="33">
        <f t="shared" ref="F1066:G1066" si="727">+F392*$K$3</f>
        <v>49.763816666666663</v>
      </c>
      <c r="G1066" s="33">
        <f t="shared" si="727"/>
        <v>39.051833333333335</v>
      </c>
    </row>
    <row r="1067" spans="1:7" ht="14" hidden="1" x14ac:dyDescent="0.15">
      <c r="A1067" s="24">
        <v>31</v>
      </c>
      <c r="B1067" s="25"/>
      <c r="C1067" s="33">
        <f t="shared" ref="C1067:E1067" si="728">+C918*$K$3</f>
        <v>7393.9250000000002</v>
      </c>
      <c r="D1067" s="33">
        <f t="shared" si="728"/>
        <v>4769.6000000000004</v>
      </c>
      <c r="E1067" s="33">
        <f t="shared" si="728"/>
        <v>0</v>
      </c>
      <c r="F1067" s="33">
        <f t="shared" ref="F1067:G1067" si="729">+F393*$K$3</f>
        <v>49.763816666666663</v>
      </c>
      <c r="G1067" s="33">
        <f t="shared" si="729"/>
        <v>39.051833333333335</v>
      </c>
    </row>
    <row r="1068" spans="1:7" ht="14" hidden="1" x14ac:dyDescent="0.15">
      <c r="A1068" s="24">
        <v>32</v>
      </c>
      <c r="B1068" s="25"/>
      <c r="C1068" s="33">
        <f t="shared" ref="C1068:E1068" si="730">+C919*$K$3</f>
        <v>7393.9250000000002</v>
      </c>
      <c r="D1068" s="33">
        <f t="shared" si="730"/>
        <v>4769.6000000000004</v>
      </c>
      <c r="E1068" s="33">
        <f t="shared" si="730"/>
        <v>0</v>
      </c>
      <c r="F1068" s="33">
        <f t="shared" ref="F1068:G1068" si="731">+F394*$K$3</f>
        <v>49.763816666666663</v>
      </c>
      <c r="G1068" s="33">
        <f t="shared" si="731"/>
        <v>39.051833333333335</v>
      </c>
    </row>
    <row r="1069" spans="1:7" ht="14" hidden="1" x14ac:dyDescent="0.15">
      <c r="A1069" s="24">
        <v>33</v>
      </c>
      <c r="B1069" s="25"/>
      <c r="C1069" s="33">
        <f t="shared" ref="C1069:E1069" si="732">+C920*$K$3</f>
        <v>7393.9250000000002</v>
      </c>
      <c r="D1069" s="33">
        <f t="shared" si="732"/>
        <v>4769.6000000000004</v>
      </c>
      <c r="E1069" s="33">
        <f t="shared" si="732"/>
        <v>0</v>
      </c>
      <c r="F1069" s="33">
        <f t="shared" ref="F1069:G1069" si="733">+F395*$K$3</f>
        <v>49.763816666666663</v>
      </c>
      <c r="G1069" s="33">
        <f t="shared" si="733"/>
        <v>39.051833333333335</v>
      </c>
    </row>
    <row r="1070" spans="1:7" ht="14" hidden="1" x14ac:dyDescent="0.15">
      <c r="A1070" s="24">
        <v>34</v>
      </c>
      <c r="B1070" s="25"/>
      <c r="C1070" s="33">
        <f t="shared" ref="C1070:E1070" si="734">+C921*$K$3</f>
        <v>7393.9250000000002</v>
      </c>
      <c r="D1070" s="33">
        <f t="shared" si="734"/>
        <v>4769.6000000000004</v>
      </c>
      <c r="E1070" s="33">
        <f t="shared" si="734"/>
        <v>0</v>
      </c>
      <c r="F1070" s="33">
        <f t="shared" ref="F1070:G1070" si="735">+F396*$K$3</f>
        <v>55.719766666666679</v>
      </c>
      <c r="G1070" s="33">
        <f t="shared" si="735"/>
        <v>43.720599999999997</v>
      </c>
    </row>
    <row r="1071" spans="1:7" ht="14" hidden="1" x14ac:dyDescent="0.15">
      <c r="A1071" s="24">
        <v>35</v>
      </c>
      <c r="B1071" s="25"/>
      <c r="C1071" s="33">
        <f t="shared" ref="C1071:E1071" si="736">+C922*$K$3</f>
        <v>8270.625</v>
      </c>
      <c r="D1071" s="33">
        <f t="shared" si="736"/>
        <v>5336.6500000000005</v>
      </c>
      <c r="E1071" s="33">
        <f t="shared" si="736"/>
        <v>0</v>
      </c>
      <c r="F1071" s="33">
        <f t="shared" ref="F1071:G1071" si="737">+F397*$K$3</f>
        <v>55.719766666666679</v>
      </c>
      <c r="G1071" s="33">
        <f t="shared" si="737"/>
        <v>43.720599999999997</v>
      </c>
    </row>
    <row r="1072" spans="1:7" ht="14" hidden="1" x14ac:dyDescent="0.15">
      <c r="A1072" s="24">
        <v>36</v>
      </c>
      <c r="B1072" s="25"/>
      <c r="C1072" s="33">
        <f t="shared" ref="C1072:E1072" si="738">+C923*$K$3</f>
        <v>8270.625</v>
      </c>
      <c r="D1072" s="33">
        <f t="shared" si="738"/>
        <v>5336.6500000000005</v>
      </c>
      <c r="E1072" s="33">
        <f t="shared" si="738"/>
        <v>0</v>
      </c>
      <c r="F1072" s="33">
        <f t="shared" ref="F1072:G1072" si="739">+F398*$K$3</f>
        <v>55.719766666666679</v>
      </c>
      <c r="G1072" s="33">
        <f t="shared" si="739"/>
        <v>43.720599999999997</v>
      </c>
    </row>
    <row r="1073" spans="1:7" ht="14" hidden="1" x14ac:dyDescent="0.15">
      <c r="A1073" s="24">
        <v>37</v>
      </c>
      <c r="B1073" s="25"/>
      <c r="C1073" s="33">
        <f t="shared" ref="C1073:E1073" si="740">+C924*$K$3</f>
        <v>8270.625</v>
      </c>
      <c r="D1073" s="33">
        <f t="shared" si="740"/>
        <v>5336.6500000000005</v>
      </c>
      <c r="E1073" s="33">
        <f t="shared" si="740"/>
        <v>0</v>
      </c>
      <c r="F1073" s="33">
        <f t="shared" ref="F1073:G1073" si="741">+F399*$K$3</f>
        <v>55.719766666666679</v>
      </c>
      <c r="G1073" s="33">
        <f t="shared" si="741"/>
        <v>43.720599999999997</v>
      </c>
    </row>
    <row r="1074" spans="1:7" ht="14" hidden="1" x14ac:dyDescent="0.15">
      <c r="A1074" s="24">
        <v>38</v>
      </c>
      <c r="B1074" s="25"/>
      <c r="C1074" s="33">
        <f t="shared" ref="C1074:E1074" si="742">+C925*$K$3</f>
        <v>8270.625</v>
      </c>
      <c r="D1074" s="33">
        <f t="shared" si="742"/>
        <v>5336.6500000000005</v>
      </c>
      <c r="E1074" s="33">
        <f t="shared" si="742"/>
        <v>0</v>
      </c>
      <c r="F1074" s="33">
        <f t="shared" ref="F1074:G1074" si="743">+F400*$K$3</f>
        <v>55.719766666666679</v>
      </c>
      <c r="G1074" s="33">
        <f t="shared" si="743"/>
        <v>43.720599999999997</v>
      </c>
    </row>
    <row r="1075" spans="1:7" ht="14" hidden="1" x14ac:dyDescent="0.15">
      <c r="A1075" s="24">
        <v>39</v>
      </c>
      <c r="B1075" s="25"/>
      <c r="C1075" s="33">
        <f t="shared" ref="C1075:E1075" si="744">+C926*$K$3</f>
        <v>8270.625</v>
      </c>
      <c r="D1075" s="33">
        <f t="shared" si="744"/>
        <v>5336.6500000000005</v>
      </c>
      <c r="E1075" s="33">
        <f t="shared" si="744"/>
        <v>0</v>
      </c>
      <c r="F1075" s="33">
        <f t="shared" ref="F1075:G1075" si="745">+F401*$K$3</f>
        <v>62.701100000000011</v>
      </c>
      <c r="G1075" s="33">
        <f t="shared" si="745"/>
        <v>49.17476666666667</v>
      </c>
    </row>
    <row r="1076" spans="1:7" ht="14" hidden="1" x14ac:dyDescent="0.15">
      <c r="A1076" s="24">
        <v>40</v>
      </c>
      <c r="B1076" s="25"/>
      <c r="C1076" s="33">
        <f t="shared" ref="C1076:E1076" si="746">+C927*$K$3</f>
        <v>9272.1750000000011</v>
      </c>
      <c r="D1076" s="33">
        <f t="shared" si="746"/>
        <v>5982.0750000000007</v>
      </c>
      <c r="E1076" s="33">
        <f t="shared" si="746"/>
        <v>0</v>
      </c>
      <c r="F1076" s="33">
        <f t="shared" ref="F1076:G1076" si="747">+F402*$K$3</f>
        <v>62.701100000000011</v>
      </c>
      <c r="G1076" s="33">
        <f t="shared" si="747"/>
        <v>49.17476666666667</v>
      </c>
    </row>
    <row r="1077" spans="1:7" ht="14" hidden="1" x14ac:dyDescent="0.15">
      <c r="A1077" s="24">
        <v>41</v>
      </c>
      <c r="B1077" s="25"/>
      <c r="C1077" s="33">
        <f t="shared" ref="C1077:E1077" si="748">+C928*$K$3</f>
        <v>9272.1750000000011</v>
      </c>
      <c r="D1077" s="33">
        <f t="shared" si="748"/>
        <v>5982.0750000000007</v>
      </c>
      <c r="E1077" s="33">
        <f t="shared" si="748"/>
        <v>0</v>
      </c>
      <c r="F1077" s="33">
        <f t="shared" ref="F1077:G1077" si="749">+F403*$K$3</f>
        <v>62.701100000000011</v>
      </c>
      <c r="G1077" s="33">
        <f t="shared" si="749"/>
        <v>49.17476666666667</v>
      </c>
    </row>
    <row r="1078" spans="1:7" ht="14" hidden="1" x14ac:dyDescent="0.15">
      <c r="A1078" s="24">
        <v>42</v>
      </c>
      <c r="B1078" s="25"/>
      <c r="C1078" s="33">
        <f t="shared" ref="C1078:E1078" si="750">+C929*$K$3</f>
        <v>9272.1750000000011</v>
      </c>
      <c r="D1078" s="33">
        <f t="shared" si="750"/>
        <v>5982.0750000000007</v>
      </c>
      <c r="E1078" s="33">
        <f t="shared" si="750"/>
        <v>0</v>
      </c>
      <c r="F1078" s="33">
        <f t="shared" ref="F1078:G1078" si="751">+F404*$K$3</f>
        <v>62.701100000000011</v>
      </c>
      <c r="G1078" s="33">
        <f t="shared" si="751"/>
        <v>49.17476666666667</v>
      </c>
    </row>
    <row r="1079" spans="1:7" ht="14" hidden="1" x14ac:dyDescent="0.15">
      <c r="A1079" s="24">
        <v>43</v>
      </c>
      <c r="B1079" s="25"/>
      <c r="C1079" s="33">
        <f t="shared" ref="C1079:E1079" si="752">+C930*$K$3</f>
        <v>9272.1750000000011</v>
      </c>
      <c r="D1079" s="33">
        <f t="shared" si="752"/>
        <v>5982.0750000000007</v>
      </c>
      <c r="E1079" s="33">
        <f t="shared" si="752"/>
        <v>0</v>
      </c>
      <c r="F1079" s="33">
        <f t="shared" ref="F1079:G1079" si="753">+F405*$K$3</f>
        <v>62.701100000000011</v>
      </c>
      <c r="G1079" s="33">
        <f t="shared" si="753"/>
        <v>49.17476666666667</v>
      </c>
    </row>
    <row r="1080" spans="1:7" ht="14" hidden="1" x14ac:dyDescent="0.15">
      <c r="A1080" s="24">
        <v>44</v>
      </c>
      <c r="B1080" s="25"/>
      <c r="C1080" s="33">
        <f t="shared" ref="C1080:E1080" si="754">+C931*$K$3</f>
        <v>9272.1750000000011</v>
      </c>
      <c r="D1080" s="33">
        <f t="shared" si="754"/>
        <v>5982.0750000000007</v>
      </c>
      <c r="E1080" s="33">
        <f t="shared" si="754"/>
        <v>0</v>
      </c>
      <c r="F1080" s="33">
        <f t="shared" ref="F1080:G1080" si="755">+F406*$K$3</f>
        <v>70.55510000000001</v>
      </c>
      <c r="G1080" s="33">
        <f t="shared" si="755"/>
        <v>55.392516666666673</v>
      </c>
    </row>
    <row r="1081" spans="1:7" ht="14" hidden="1" x14ac:dyDescent="0.15">
      <c r="A1081" s="24">
        <v>45</v>
      </c>
      <c r="B1081" s="25"/>
      <c r="C1081" s="33">
        <f t="shared" ref="C1081:E1081" si="756">+C932*$K$3</f>
        <v>10378.225</v>
      </c>
      <c r="D1081" s="33">
        <f t="shared" si="756"/>
        <v>6695.9750000000004</v>
      </c>
      <c r="E1081" s="33">
        <f t="shared" si="756"/>
        <v>0</v>
      </c>
      <c r="F1081" s="33">
        <f t="shared" ref="F1081:G1081" si="757">+F407*$K$3</f>
        <v>70.55510000000001</v>
      </c>
      <c r="G1081" s="33">
        <f t="shared" si="757"/>
        <v>55.392516666666673</v>
      </c>
    </row>
    <row r="1082" spans="1:7" ht="14" hidden="1" x14ac:dyDescent="0.15">
      <c r="A1082" s="24">
        <v>46</v>
      </c>
      <c r="B1082" s="25"/>
      <c r="C1082" s="33">
        <f t="shared" ref="C1082:E1082" si="758">+C933*$K$3</f>
        <v>10378.225</v>
      </c>
      <c r="D1082" s="33">
        <f t="shared" si="758"/>
        <v>6695.9750000000004</v>
      </c>
      <c r="E1082" s="33">
        <f t="shared" si="758"/>
        <v>0</v>
      </c>
      <c r="F1082" s="33">
        <f t="shared" ref="F1082:G1082" si="759">+F408*$K$3</f>
        <v>70.55510000000001</v>
      </c>
      <c r="G1082" s="33">
        <f t="shared" si="759"/>
        <v>55.392516666666673</v>
      </c>
    </row>
    <row r="1083" spans="1:7" ht="14" hidden="1" x14ac:dyDescent="0.15">
      <c r="A1083" s="24">
        <v>47</v>
      </c>
      <c r="B1083" s="25"/>
      <c r="C1083" s="33">
        <f t="shared" ref="C1083:E1083" si="760">+C934*$K$3</f>
        <v>10378.225</v>
      </c>
      <c r="D1083" s="33">
        <f t="shared" si="760"/>
        <v>6695.9750000000004</v>
      </c>
      <c r="E1083" s="33">
        <f t="shared" si="760"/>
        <v>0</v>
      </c>
      <c r="F1083" s="33">
        <f t="shared" ref="F1083:G1083" si="761">+F409*$K$3</f>
        <v>70.55510000000001</v>
      </c>
      <c r="G1083" s="33">
        <f t="shared" si="761"/>
        <v>55.392516666666673</v>
      </c>
    </row>
    <row r="1084" spans="1:7" ht="14" hidden="1" x14ac:dyDescent="0.15">
      <c r="A1084" s="24">
        <v>48</v>
      </c>
      <c r="B1084" s="25"/>
      <c r="C1084" s="33">
        <f t="shared" ref="C1084:E1084" si="762">+C935*$K$3</f>
        <v>10378.225</v>
      </c>
      <c r="D1084" s="33">
        <f t="shared" si="762"/>
        <v>6695.9750000000004</v>
      </c>
      <c r="E1084" s="33">
        <f t="shared" si="762"/>
        <v>0</v>
      </c>
      <c r="F1084" s="33">
        <f t="shared" ref="F1084:G1084" si="763">+F410*$K$3</f>
        <v>70.55510000000001</v>
      </c>
      <c r="G1084" s="33">
        <f t="shared" si="763"/>
        <v>55.392516666666673</v>
      </c>
    </row>
    <row r="1085" spans="1:7" ht="14" hidden="1" x14ac:dyDescent="0.15">
      <c r="A1085" s="24">
        <v>49</v>
      </c>
      <c r="B1085" s="25"/>
      <c r="C1085" s="33">
        <f t="shared" ref="C1085:E1085" si="764">+C936*$K$3</f>
        <v>10378.225</v>
      </c>
      <c r="D1085" s="33">
        <f t="shared" si="764"/>
        <v>6695.9750000000004</v>
      </c>
      <c r="E1085" s="33">
        <f t="shared" si="764"/>
        <v>0</v>
      </c>
      <c r="F1085" s="33">
        <f t="shared" ref="F1085:G1085" si="765">+F411*$K$3</f>
        <v>79.521750000000011</v>
      </c>
      <c r="G1085" s="33">
        <f t="shared" si="765"/>
        <v>62.373850000000012</v>
      </c>
    </row>
    <row r="1086" spans="1:7" ht="14" hidden="1" x14ac:dyDescent="0.15">
      <c r="A1086" s="24">
        <v>50</v>
      </c>
      <c r="B1086" s="25"/>
      <c r="C1086" s="33">
        <f t="shared" ref="C1086:E1086" si="766">+C937*$K$3</f>
        <v>11615.175000000001</v>
      </c>
      <c r="D1086" s="33">
        <f t="shared" si="766"/>
        <v>7493.4750000000004</v>
      </c>
      <c r="E1086" s="33">
        <f t="shared" si="766"/>
        <v>0</v>
      </c>
      <c r="F1086" s="33">
        <f t="shared" ref="F1086:G1086" si="767">+F412*$K$3</f>
        <v>79.521750000000011</v>
      </c>
      <c r="G1086" s="33">
        <f t="shared" si="767"/>
        <v>62.373850000000012</v>
      </c>
    </row>
    <row r="1087" spans="1:7" ht="14" hidden="1" x14ac:dyDescent="0.15">
      <c r="A1087" s="24">
        <v>51</v>
      </c>
      <c r="B1087" s="25"/>
      <c r="C1087" s="33">
        <f t="shared" ref="C1087:E1087" si="768">+C938*$K$3</f>
        <v>11615.175000000001</v>
      </c>
      <c r="D1087" s="33">
        <f t="shared" si="768"/>
        <v>7493.4750000000004</v>
      </c>
      <c r="E1087" s="33">
        <f t="shared" si="768"/>
        <v>0</v>
      </c>
      <c r="F1087" s="33">
        <f t="shared" ref="F1087:G1087" si="769">+F413*$K$3</f>
        <v>79.521750000000011</v>
      </c>
      <c r="G1087" s="33">
        <f t="shared" si="769"/>
        <v>62.373850000000012</v>
      </c>
    </row>
    <row r="1088" spans="1:7" ht="14" hidden="1" x14ac:dyDescent="0.15">
      <c r="A1088" s="24">
        <v>52</v>
      </c>
      <c r="B1088" s="25"/>
      <c r="C1088" s="33">
        <f t="shared" ref="C1088:E1088" si="770">+C939*$K$3</f>
        <v>11615.175000000001</v>
      </c>
      <c r="D1088" s="33">
        <f t="shared" si="770"/>
        <v>7493.4750000000004</v>
      </c>
      <c r="E1088" s="33">
        <f t="shared" si="770"/>
        <v>0</v>
      </c>
      <c r="F1088" s="33">
        <f t="shared" ref="F1088:G1088" si="771">+F414*$K$3</f>
        <v>79.521750000000011</v>
      </c>
      <c r="G1088" s="33">
        <f t="shared" si="771"/>
        <v>62.373850000000012</v>
      </c>
    </row>
    <row r="1089" spans="1:7" ht="14" hidden="1" x14ac:dyDescent="0.15">
      <c r="A1089" s="24">
        <v>53</v>
      </c>
      <c r="B1089" s="25"/>
      <c r="C1089" s="33">
        <f t="shared" ref="C1089:E1089" si="772">+C940*$K$3</f>
        <v>11615.175000000001</v>
      </c>
      <c r="D1089" s="33">
        <f t="shared" si="772"/>
        <v>7493.4750000000004</v>
      </c>
      <c r="E1089" s="33">
        <f t="shared" si="772"/>
        <v>0</v>
      </c>
      <c r="F1089" s="33">
        <f t="shared" ref="F1089:G1089" si="773">+F415*$K$3</f>
        <v>79.521750000000011</v>
      </c>
      <c r="G1089" s="33">
        <f t="shared" si="773"/>
        <v>62.373850000000012</v>
      </c>
    </row>
    <row r="1090" spans="1:7" ht="14" hidden="1" x14ac:dyDescent="0.15">
      <c r="A1090" s="24">
        <v>54</v>
      </c>
      <c r="B1090" s="27"/>
      <c r="C1090" s="33">
        <f t="shared" ref="C1090:E1090" si="774">+C941*$K$3</f>
        <v>11615.175000000001</v>
      </c>
      <c r="D1090" s="33">
        <f t="shared" si="774"/>
        <v>7493.4750000000004</v>
      </c>
      <c r="E1090" s="33">
        <f t="shared" si="774"/>
        <v>0</v>
      </c>
      <c r="F1090" s="33">
        <f t="shared" ref="F1090:G1090" si="775">+F416*$K$3</f>
        <v>89.426516666666686</v>
      </c>
      <c r="G1090" s="33">
        <f t="shared" si="775"/>
        <v>70.206033333333338</v>
      </c>
    </row>
    <row r="1091" spans="1:7" ht="14" hidden="1" x14ac:dyDescent="0.15">
      <c r="A1091" s="24">
        <v>55</v>
      </c>
      <c r="B1091" s="27"/>
      <c r="C1091" s="33">
        <f t="shared" ref="C1091:E1091" si="776">+C942*$K$3</f>
        <v>12973.125000000002</v>
      </c>
      <c r="D1091" s="33">
        <f t="shared" si="776"/>
        <v>8370.4500000000007</v>
      </c>
      <c r="E1091" s="33">
        <f t="shared" si="776"/>
        <v>0</v>
      </c>
      <c r="F1091" s="33">
        <f t="shared" ref="F1091:G1091" si="777">+F417*$K$3</f>
        <v>89.426516666666686</v>
      </c>
      <c r="G1091" s="33">
        <f t="shared" si="777"/>
        <v>70.206033333333338</v>
      </c>
    </row>
    <row r="1092" spans="1:7" ht="14" hidden="1" x14ac:dyDescent="0.15">
      <c r="A1092" s="24">
        <v>56</v>
      </c>
      <c r="B1092" s="27"/>
      <c r="C1092" s="33">
        <f t="shared" ref="C1092:E1092" si="778">+C943*$K$3</f>
        <v>12973.125000000002</v>
      </c>
      <c r="D1092" s="33">
        <f t="shared" si="778"/>
        <v>8370.4500000000007</v>
      </c>
      <c r="E1092" s="33">
        <f t="shared" si="778"/>
        <v>0</v>
      </c>
      <c r="F1092" s="33">
        <f t="shared" ref="F1092:G1092" si="779">+F418*$K$3</f>
        <v>89.426516666666686</v>
      </c>
      <c r="G1092" s="33">
        <f t="shared" si="779"/>
        <v>70.206033333333338</v>
      </c>
    </row>
    <row r="1093" spans="1:7" ht="14" hidden="1" x14ac:dyDescent="0.15">
      <c r="A1093" s="24">
        <v>57</v>
      </c>
      <c r="B1093" s="27"/>
      <c r="C1093" s="33">
        <f t="shared" ref="C1093:E1093" si="780">+C944*$K$3</f>
        <v>12973.125000000002</v>
      </c>
      <c r="D1093" s="33">
        <f t="shared" si="780"/>
        <v>8370.4500000000007</v>
      </c>
      <c r="E1093" s="33">
        <f t="shared" si="780"/>
        <v>0</v>
      </c>
      <c r="F1093" s="33">
        <f t="shared" ref="F1093:G1093" si="781">+F419*$K$3</f>
        <v>89.426516666666686</v>
      </c>
      <c r="G1093" s="33">
        <f t="shared" si="781"/>
        <v>70.206033333333338</v>
      </c>
    </row>
    <row r="1094" spans="1:7" ht="14" hidden="1" x14ac:dyDescent="0.15">
      <c r="A1094" s="24">
        <v>58</v>
      </c>
      <c r="B1094" s="27"/>
      <c r="C1094" s="33">
        <f t="shared" ref="C1094:E1094" si="782">+C945*$K$3</f>
        <v>12973.125000000002</v>
      </c>
      <c r="D1094" s="33">
        <f t="shared" si="782"/>
        <v>8370.4500000000007</v>
      </c>
      <c r="E1094" s="33">
        <f t="shared" si="782"/>
        <v>0</v>
      </c>
      <c r="F1094" s="33">
        <f t="shared" ref="F1094:G1094" si="783">+F420*$K$3</f>
        <v>89.426516666666686</v>
      </c>
      <c r="G1094" s="33">
        <f t="shared" si="783"/>
        <v>70.206033333333338</v>
      </c>
    </row>
    <row r="1095" spans="1:7" ht="14" hidden="1" x14ac:dyDescent="0.15">
      <c r="A1095" s="24">
        <v>59</v>
      </c>
      <c r="B1095" s="27"/>
      <c r="C1095" s="33">
        <f t="shared" ref="C1095:E1095" si="784">+C946*$K$3</f>
        <v>12973.125000000002</v>
      </c>
      <c r="D1095" s="33">
        <f t="shared" si="784"/>
        <v>8370.4500000000007</v>
      </c>
      <c r="E1095" s="33">
        <f t="shared" si="784"/>
        <v>0</v>
      </c>
      <c r="F1095" s="33">
        <f t="shared" ref="F1095:G1095" si="785">+F421*$K$3</f>
        <v>96.102416666666684</v>
      </c>
      <c r="G1095" s="33">
        <f t="shared" si="785"/>
        <v>75.398400000000009</v>
      </c>
    </row>
    <row r="1096" spans="1:7" ht="14" hidden="1" x14ac:dyDescent="0.15">
      <c r="A1096" s="24">
        <v>60</v>
      </c>
      <c r="B1096" s="27"/>
      <c r="C1096" s="33">
        <f t="shared" ref="C1096:E1096" si="786">+C947*$K$3</f>
        <v>13873.750000000002</v>
      </c>
      <c r="D1096" s="33">
        <f t="shared" si="786"/>
        <v>8951.25</v>
      </c>
      <c r="E1096" s="33">
        <f t="shared" si="786"/>
        <v>0</v>
      </c>
      <c r="F1096" s="33">
        <f t="shared" ref="F1096:G1096" si="787">+F422*$K$3</f>
        <v>107.81796666666668</v>
      </c>
      <c r="G1096" s="33">
        <f t="shared" si="787"/>
        <v>84.561400000000006</v>
      </c>
    </row>
    <row r="1097" spans="1:7" ht="14" hidden="1" x14ac:dyDescent="0.15">
      <c r="A1097" s="24">
        <v>61</v>
      </c>
      <c r="B1097" s="27"/>
      <c r="C1097" s="33">
        <f t="shared" ref="C1097:E1097" si="788">+C948*$K$3</f>
        <v>15438.500000000002</v>
      </c>
      <c r="D1097" s="33">
        <f t="shared" si="788"/>
        <v>9961.0500000000011</v>
      </c>
      <c r="E1097" s="33">
        <f t="shared" si="788"/>
        <v>0</v>
      </c>
      <c r="F1097" s="33">
        <f t="shared" ref="F1097:G1097" si="789">+F423*$K$3</f>
        <v>120.44981666666666</v>
      </c>
      <c r="G1097" s="33">
        <f t="shared" si="789"/>
        <v>94.531616666666665</v>
      </c>
    </row>
    <row r="1098" spans="1:7" ht="14" hidden="1" x14ac:dyDescent="0.15">
      <c r="A1098" s="24">
        <v>62</v>
      </c>
      <c r="B1098" s="27"/>
      <c r="C1098" s="33">
        <f t="shared" ref="C1098:E1098" si="790">+C949*$K$3</f>
        <v>17125.900000000001</v>
      </c>
      <c r="D1098" s="33">
        <f t="shared" si="790"/>
        <v>11049.5</v>
      </c>
      <c r="E1098" s="33">
        <f t="shared" si="790"/>
        <v>0</v>
      </c>
      <c r="F1098" s="33">
        <f t="shared" ref="F1098:G1098" si="791">+F424*$K$3</f>
        <v>134.21613333333335</v>
      </c>
      <c r="G1098" s="33">
        <f t="shared" si="791"/>
        <v>105.33086666666668</v>
      </c>
    </row>
    <row r="1099" spans="1:7" ht="14" hidden="1" x14ac:dyDescent="0.15">
      <c r="A1099" s="24">
        <v>63</v>
      </c>
      <c r="B1099" s="27"/>
      <c r="C1099" s="33">
        <f t="shared" ref="C1099:E1099" si="792">+C950*$K$3</f>
        <v>18936.775000000001</v>
      </c>
      <c r="D1099" s="33">
        <f t="shared" si="792"/>
        <v>12217.150000000001</v>
      </c>
      <c r="E1099" s="33">
        <f t="shared" si="792"/>
        <v>0</v>
      </c>
      <c r="F1099" s="33">
        <f t="shared" ref="F1099:G1099" si="793">+F425*$K$3</f>
        <v>148.94238333333334</v>
      </c>
      <c r="G1099" s="33">
        <f t="shared" si="793"/>
        <v>116.80643333333333</v>
      </c>
    </row>
    <row r="1100" spans="1:7" ht="14" hidden="1" x14ac:dyDescent="0.15">
      <c r="A1100" s="24">
        <v>64</v>
      </c>
      <c r="B1100" s="27"/>
      <c r="C1100" s="33">
        <f t="shared" ref="C1100:E1100" si="794">+C951*$K$3</f>
        <v>20870.025000000001</v>
      </c>
      <c r="D1100" s="33">
        <f t="shared" si="794"/>
        <v>13464.825000000001</v>
      </c>
      <c r="E1100" s="33">
        <f t="shared" si="794"/>
        <v>0</v>
      </c>
      <c r="F1100" s="33">
        <f t="shared" ref="F1100:G1100" si="795">+F426*$K$3</f>
        <v>164.6722</v>
      </c>
      <c r="G1100" s="33">
        <f t="shared" si="795"/>
        <v>129.19830000000002</v>
      </c>
    </row>
    <row r="1101" spans="1:7" ht="14" hidden="1" x14ac:dyDescent="0.15">
      <c r="A1101" s="24">
        <v>65</v>
      </c>
      <c r="B1101" s="27"/>
      <c r="C1101" s="33">
        <f t="shared" ref="C1101:E1101" si="796">+C952*$K$3</f>
        <v>22926.2</v>
      </c>
      <c r="D1101" s="33">
        <f t="shared" si="796"/>
        <v>14790.875000000002</v>
      </c>
      <c r="E1101" s="33">
        <f t="shared" si="796"/>
        <v>0</v>
      </c>
      <c r="F1101" s="33">
        <f t="shared" ref="F1101:G1101" si="797">+F427*$K$3</f>
        <v>181.49285000000003</v>
      </c>
      <c r="G1101" s="33">
        <f t="shared" si="797"/>
        <v>142.39738333333335</v>
      </c>
    </row>
    <row r="1102" spans="1:7" ht="14" hidden="1" x14ac:dyDescent="0.15">
      <c r="A1102" s="24">
        <v>66</v>
      </c>
      <c r="B1102" s="27"/>
      <c r="C1102" s="33">
        <f t="shared" ref="C1102:E1102" si="798">+C953*$K$3</f>
        <v>25104.2</v>
      </c>
      <c r="D1102" s="33">
        <f t="shared" si="798"/>
        <v>16196.95</v>
      </c>
      <c r="E1102" s="33">
        <f t="shared" si="798"/>
        <v>0</v>
      </c>
      <c r="F1102" s="33">
        <f t="shared" ref="F1102:G1102" si="799">+F428*$K$3</f>
        <v>199.27343333333334</v>
      </c>
      <c r="G1102" s="33">
        <f t="shared" si="799"/>
        <v>156.33823333333333</v>
      </c>
    </row>
    <row r="1103" spans="1:7" ht="14" hidden="1" x14ac:dyDescent="0.15">
      <c r="A1103" s="24">
        <v>67</v>
      </c>
      <c r="B1103" s="27"/>
      <c r="C1103" s="33">
        <f t="shared" ref="C1103:E1103" si="800">+C954*$K$3</f>
        <v>27405.95</v>
      </c>
      <c r="D1103" s="33">
        <f t="shared" si="800"/>
        <v>17681.675000000003</v>
      </c>
      <c r="E1103" s="33">
        <f t="shared" si="800"/>
        <v>0</v>
      </c>
      <c r="F1103" s="33">
        <f t="shared" ref="F1103:G1103" si="801">+F429*$K$3</f>
        <v>218.12303333333335</v>
      </c>
      <c r="G1103" s="33">
        <f t="shared" si="801"/>
        <v>171.15175000000002</v>
      </c>
    </row>
    <row r="1104" spans="1:7" ht="14" hidden="1" x14ac:dyDescent="0.15">
      <c r="A1104" s="24">
        <v>68</v>
      </c>
      <c r="B1104" s="27"/>
      <c r="C1104" s="33">
        <f t="shared" ref="C1104:E1104" si="802">+C955*$K$3</f>
        <v>29829.800000000003</v>
      </c>
      <c r="D1104" s="33">
        <f t="shared" si="802"/>
        <v>19246.150000000001</v>
      </c>
      <c r="E1104" s="33">
        <f t="shared" si="802"/>
        <v>0</v>
      </c>
      <c r="F1104" s="33">
        <f t="shared" ref="F1104:G1104" si="803">+F430*$K$3</f>
        <v>237.93256666666673</v>
      </c>
      <c r="G1104" s="33">
        <f t="shared" si="803"/>
        <v>186.6634</v>
      </c>
    </row>
    <row r="1105" spans="1:7" ht="14" hidden="1" x14ac:dyDescent="0.15">
      <c r="A1105" s="24">
        <v>69</v>
      </c>
      <c r="B1105" s="27"/>
      <c r="C1105" s="33">
        <f t="shared" ref="C1105:E1105" si="804">+C956*$K$3</f>
        <v>32377.4</v>
      </c>
      <c r="D1105" s="33">
        <f t="shared" si="804"/>
        <v>20888.45</v>
      </c>
      <c r="E1105" s="33">
        <f t="shared" si="804"/>
        <v>0</v>
      </c>
      <c r="F1105" s="33">
        <f t="shared" ref="F1105:G1105" si="805">+F431*$K$3</f>
        <v>258.83293333333336</v>
      </c>
      <c r="G1105" s="33">
        <f t="shared" si="805"/>
        <v>203.06953333333337</v>
      </c>
    </row>
    <row r="1106" spans="1:7" ht="14" hidden="1" x14ac:dyDescent="0.15">
      <c r="A1106" s="24">
        <v>70</v>
      </c>
      <c r="B1106" s="27"/>
      <c r="C1106" s="33">
        <f t="shared" ref="C1106:E1106" si="806">+C957*$K$3</f>
        <v>35047.375</v>
      </c>
      <c r="D1106" s="33">
        <f t="shared" si="806"/>
        <v>22611.050000000003</v>
      </c>
      <c r="E1106" s="33">
        <f t="shared" si="806"/>
        <v>0</v>
      </c>
      <c r="F1106" s="33">
        <f t="shared" ref="F1106:G1106" si="807">+F432*$K$3</f>
        <v>280.67141666666669</v>
      </c>
      <c r="G1106" s="33">
        <f t="shared" si="807"/>
        <v>220.21743333333336</v>
      </c>
    </row>
    <row r="1107" spans="1:7" ht="14" hidden="1" x14ac:dyDescent="0.15">
      <c r="A1107" s="24">
        <v>71</v>
      </c>
      <c r="B1107" s="27"/>
      <c r="C1107" s="33">
        <f t="shared" ref="C1107:E1107" si="808">+C958*$K$3</f>
        <v>37839.450000000004</v>
      </c>
      <c r="D1107" s="33">
        <f t="shared" si="808"/>
        <v>24413.4</v>
      </c>
      <c r="E1107" s="33">
        <f t="shared" si="808"/>
        <v>0</v>
      </c>
      <c r="F1107" s="33">
        <f t="shared" ref="F1107:G1107" si="809">+F433*$K$3</f>
        <v>303.64436666666666</v>
      </c>
      <c r="G1107" s="33">
        <f t="shared" si="809"/>
        <v>238.1943666666667</v>
      </c>
    </row>
    <row r="1108" spans="1:7" ht="14" hidden="1" x14ac:dyDescent="0.15">
      <c r="A1108" s="24">
        <v>72</v>
      </c>
      <c r="B1108" s="27"/>
      <c r="C1108" s="33">
        <f t="shared" ref="C1108:E1108" si="810">+C959*$K$3</f>
        <v>40755</v>
      </c>
      <c r="D1108" s="33">
        <f t="shared" si="810"/>
        <v>26293.850000000002</v>
      </c>
      <c r="E1108" s="33">
        <f t="shared" si="810"/>
        <v>0</v>
      </c>
      <c r="F1108" s="33">
        <f t="shared" ref="F1108:G1108" si="811">+F434*$K$3</f>
        <v>327.53361666666672</v>
      </c>
      <c r="G1108" s="33">
        <f t="shared" si="811"/>
        <v>256.93488333333335</v>
      </c>
    </row>
    <row r="1109" spans="1:7" ht="14" hidden="1" x14ac:dyDescent="0.15">
      <c r="A1109" s="24">
        <v>73</v>
      </c>
      <c r="B1109" s="27"/>
      <c r="C1109" s="33">
        <f t="shared" ref="C1109:E1109" si="812">+C960*$K$3</f>
        <v>43792.65</v>
      </c>
      <c r="D1109" s="33">
        <f t="shared" si="812"/>
        <v>28253.775000000001</v>
      </c>
      <c r="E1109" s="33">
        <f t="shared" si="812"/>
        <v>0</v>
      </c>
      <c r="F1109" s="33">
        <f t="shared" ref="F1109:G1109" si="813">+F435*$K$3</f>
        <v>352.49188333333336</v>
      </c>
      <c r="G1109" s="33">
        <f t="shared" si="813"/>
        <v>276.5917</v>
      </c>
    </row>
    <row r="1110" spans="1:7" ht="14" hidden="1" x14ac:dyDescent="0.15">
      <c r="A1110" s="24">
        <v>74</v>
      </c>
      <c r="B1110" s="27"/>
      <c r="C1110" s="33">
        <f t="shared" ref="C1110:E1110" si="814">+C961*$K$3</f>
        <v>46954.600000000006</v>
      </c>
      <c r="D1110" s="33">
        <f t="shared" si="814"/>
        <v>30293.45</v>
      </c>
      <c r="E1110" s="33">
        <f t="shared" si="814"/>
        <v>0</v>
      </c>
      <c r="F1110" s="33">
        <f t="shared" ref="F1110:G1110" si="815">+F436*$K$3</f>
        <v>378.51916666666671</v>
      </c>
      <c r="G1110" s="33">
        <f t="shared" si="815"/>
        <v>296.92483333333337</v>
      </c>
    </row>
    <row r="1111" spans="1:7" ht="14" hidden="1" x14ac:dyDescent="0.15">
      <c r="A1111" s="24">
        <v>75</v>
      </c>
      <c r="B1111" s="27"/>
      <c r="C1111" s="33">
        <f t="shared" ref="C1111:E1111" si="816">+C962*$K$3</f>
        <v>50237.825000000004</v>
      </c>
      <c r="D1111" s="33">
        <f t="shared" si="816"/>
        <v>32411.500000000004</v>
      </c>
      <c r="E1111" s="33">
        <f t="shared" si="816"/>
        <v>0</v>
      </c>
      <c r="F1111" s="33">
        <f t="shared" ref="F1111:G1111" si="817">+F437*$K$3</f>
        <v>378.51916666666671</v>
      </c>
      <c r="G1111" s="33">
        <f t="shared" si="817"/>
        <v>296.92483333333337</v>
      </c>
    </row>
    <row r="1112" spans="1:7" ht="14" hidden="1" x14ac:dyDescent="0.15">
      <c r="A1112" s="24">
        <v>76</v>
      </c>
      <c r="B1112" s="27"/>
      <c r="C1112" s="33">
        <f t="shared" ref="C1112:E1112" si="818">+C963*$K$3</f>
        <v>50237.825000000004</v>
      </c>
      <c r="D1112" s="33">
        <f t="shared" si="818"/>
        <v>32411.500000000004</v>
      </c>
      <c r="E1112" s="33">
        <f t="shared" si="818"/>
        <v>0</v>
      </c>
      <c r="F1112" s="33">
        <f t="shared" ref="F1112:G1112" si="819">+F438*$K$3</f>
        <v>378.51916666666671</v>
      </c>
      <c r="G1112" s="33">
        <f t="shared" si="819"/>
        <v>296.92483333333337</v>
      </c>
    </row>
    <row r="1113" spans="1:7" ht="14" hidden="1" x14ac:dyDescent="0.15">
      <c r="A1113" s="24">
        <v>77</v>
      </c>
      <c r="B1113" s="27"/>
      <c r="C1113" s="33">
        <f t="shared" ref="C1113:E1113" si="820">+C964*$K$3</f>
        <v>50237.825000000004</v>
      </c>
      <c r="D1113" s="33">
        <f t="shared" si="820"/>
        <v>32411.500000000004</v>
      </c>
      <c r="E1113" s="33">
        <f t="shared" si="820"/>
        <v>0</v>
      </c>
      <c r="F1113" s="33">
        <f t="shared" ref="F1113:G1113" si="821">+F439*$K$3</f>
        <v>378.51916666666671</v>
      </c>
      <c r="G1113" s="33">
        <f t="shared" si="821"/>
        <v>296.92483333333337</v>
      </c>
    </row>
    <row r="1114" spans="1:7" ht="14" hidden="1" x14ac:dyDescent="0.15">
      <c r="A1114" s="24">
        <v>78</v>
      </c>
      <c r="B1114" s="27"/>
      <c r="C1114" s="33">
        <f t="shared" ref="C1114:E1114" si="822">+C965*$K$3</f>
        <v>50237.825000000004</v>
      </c>
      <c r="D1114" s="33">
        <f t="shared" si="822"/>
        <v>32411.500000000004</v>
      </c>
      <c r="E1114" s="33">
        <f t="shared" si="822"/>
        <v>0</v>
      </c>
      <c r="F1114" s="33">
        <f t="shared" ref="F1114:G1114" si="823">+F440*$K$3</f>
        <v>378.51916666666671</v>
      </c>
      <c r="G1114" s="33">
        <f t="shared" si="823"/>
        <v>296.92483333333337</v>
      </c>
    </row>
    <row r="1115" spans="1:7" ht="14" hidden="1" x14ac:dyDescent="0.15">
      <c r="A1115" s="24">
        <v>79</v>
      </c>
      <c r="B1115" s="27"/>
      <c r="C1115" s="33">
        <f t="shared" ref="C1115:E1115" si="824">+C966*$K$3</f>
        <v>50237.825000000004</v>
      </c>
      <c r="D1115" s="33">
        <f t="shared" si="824"/>
        <v>32411.500000000004</v>
      </c>
      <c r="E1115" s="33">
        <f t="shared" si="824"/>
        <v>0</v>
      </c>
      <c r="F1115" s="33">
        <f t="shared" ref="F1115:G1115" si="825">+F441*$K$3</f>
        <v>378.51916666666671</v>
      </c>
      <c r="G1115" s="33">
        <f t="shared" si="825"/>
        <v>296.92483333333337</v>
      </c>
    </row>
    <row r="1116" spans="1:7" ht="14" hidden="1" x14ac:dyDescent="0.15">
      <c r="A1116" s="24">
        <v>80</v>
      </c>
      <c r="B1116" s="27"/>
      <c r="C1116" s="33">
        <f t="shared" ref="C1116:E1116" si="826">+C967*$K$3</f>
        <v>50237.825000000004</v>
      </c>
      <c r="D1116" s="33">
        <f t="shared" si="826"/>
        <v>32411.500000000004</v>
      </c>
      <c r="E1116" s="33">
        <f t="shared" si="826"/>
        <v>0</v>
      </c>
      <c r="F1116" s="33">
        <f t="shared" ref="F1116:G1116" si="827">+F442*$K$3</f>
        <v>378.51916666666671</v>
      </c>
      <c r="G1116" s="33">
        <f t="shared" si="827"/>
        <v>296.92483333333337</v>
      </c>
    </row>
    <row r="1117" spans="1:7" ht="14" hidden="1" x14ac:dyDescent="0.15">
      <c r="A1117" s="24">
        <v>81</v>
      </c>
      <c r="B1117" s="27"/>
      <c r="C1117" s="33">
        <f t="shared" ref="C1117:E1117" si="828">+C968*$K$3</f>
        <v>50237.825000000004</v>
      </c>
      <c r="D1117" s="33">
        <f t="shared" si="828"/>
        <v>32411.500000000004</v>
      </c>
      <c r="E1117" s="33">
        <f t="shared" si="828"/>
        <v>0</v>
      </c>
      <c r="F1117" s="33">
        <f t="shared" ref="F1117:G1117" si="829">+F443*$K$3</f>
        <v>378.51916666666671</v>
      </c>
      <c r="G1117" s="33">
        <f t="shared" si="829"/>
        <v>296.92483333333337</v>
      </c>
    </row>
    <row r="1118" spans="1:7" ht="14" hidden="1" x14ac:dyDescent="0.15">
      <c r="A1118" s="24">
        <v>82</v>
      </c>
      <c r="B1118" s="27"/>
      <c r="C1118" s="33">
        <f t="shared" ref="C1118:E1118" si="830">+C969*$K$3</f>
        <v>50237.825000000004</v>
      </c>
      <c r="D1118" s="33">
        <f t="shared" si="830"/>
        <v>32411.500000000004</v>
      </c>
      <c r="E1118" s="33">
        <f t="shared" si="830"/>
        <v>0</v>
      </c>
      <c r="F1118" s="33">
        <f t="shared" ref="F1118:G1118" si="831">+F444*$K$3</f>
        <v>378.51916666666671</v>
      </c>
      <c r="G1118" s="33">
        <f t="shared" si="831"/>
        <v>296.92483333333337</v>
      </c>
    </row>
    <row r="1119" spans="1:7" ht="14" hidden="1" x14ac:dyDescent="0.15">
      <c r="A1119" s="24">
        <v>83</v>
      </c>
      <c r="B1119" s="27"/>
      <c r="C1119" s="33">
        <f t="shared" ref="C1119:E1119" si="832">+C970*$K$3</f>
        <v>50237.825000000004</v>
      </c>
      <c r="D1119" s="33">
        <f t="shared" si="832"/>
        <v>32411.500000000004</v>
      </c>
      <c r="E1119" s="33">
        <f t="shared" si="832"/>
        <v>0</v>
      </c>
      <c r="F1119" s="33">
        <f t="shared" ref="F1119:G1119" si="833">+F445*$K$3</f>
        <v>378.51916666666671</v>
      </c>
      <c r="G1119" s="33">
        <f t="shared" si="833"/>
        <v>296.92483333333337</v>
      </c>
    </row>
    <row r="1120" spans="1:7" ht="14" hidden="1" x14ac:dyDescent="0.15">
      <c r="A1120" s="24">
        <v>84</v>
      </c>
      <c r="B1120" s="27" t="s">
        <v>3</v>
      </c>
      <c r="C1120" s="33">
        <f t="shared" ref="C1120:E1120" si="834">+C971*$K$3</f>
        <v>50237.825000000004</v>
      </c>
      <c r="D1120" s="33">
        <f t="shared" si="834"/>
        <v>32411.500000000004</v>
      </c>
      <c r="E1120" s="33">
        <f t="shared" si="834"/>
        <v>0</v>
      </c>
      <c r="F1120" s="33">
        <f t="shared" ref="F1120:G1120" si="835">+F446*$K$3</f>
        <v>19.874983333333336</v>
      </c>
      <c r="G1120" s="33">
        <f t="shared" si="835"/>
        <v>15.664366666666666</v>
      </c>
    </row>
    <row r="1121" spans="1:7" ht="14" hidden="1" x14ac:dyDescent="0.15">
      <c r="A1121" s="24">
        <v>1</v>
      </c>
      <c r="B1121" s="27" t="s">
        <v>4</v>
      </c>
      <c r="C1121" s="33">
        <f t="shared" ref="C1121:E1121" si="836">+C972*$K$3</f>
        <v>2598.4750000000004</v>
      </c>
      <c r="D1121" s="33">
        <f t="shared" si="836"/>
        <v>1676.4</v>
      </c>
      <c r="E1121" s="33">
        <f t="shared" si="836"/>
        <v>0</v>
      </c>
      <c r="F1121" s="33">
        <f t="shared" ref="F1121:G1121" si="837">+F447*$K$3</f>
        <v>33.772200000000005</v>
      </c>
      <c r="G1121" s="33">
        <f t="shared" si="837"/>
        <v>26.46361666666667</v>
      </c>
    </row>
    <row r="1122" spans="1:7" ht="14" hidden="1" x14ac:dyDescent="0.15">
      <c r="A1122" s="24">
        <v>2</v>
      </c>
      <c r="B1122" s="27" t="s">
        <v>1</v>
      </c>
      <c r="C1122" s="33">
        <f t="shared" ref="C1122:E1122" si="838">+C973*$K$3</f>
        <v>4417.3250000000007</v>
      </c>
      <c r="D1122" s="33">
        <f t="shared" si="838"/>
        <v>2849.55</v>
      </c>
      <c r="E1122" s="33">
        <f t="shared" si="838"/>
        <v>0</v>
      </c>
      <c r="F1122" s="33">
        <f t="shared" ref="F1122:G1122" si="839">+F448*$K$3</f>
        <v>47.66941666666667</v>
      </c>
      <c r="G1122" s="33">
        <f t="shared" si="839"/>
        <v>37.393766666666664</v>
      </c>
    </row>
    <row r="1123" spans="1:7" ht="14" hidden="1" x14ac:dyDescent="0.15">
      <c r="A1123" s="24">
        <v>3</v>
      </c>
      <c r="B1123" s="27" t="s">
        <v>5</v>
      </c>
      <c r="C1123" s="33">
        <f t="shared" ref="C1123:E1123" si="840">+C974*$K$3</f>
        <v>6235.35</v>
      </c>
      <c r="D1123" s="33">
        <f t="shared" si="840"/>
        <v>4023.2500000000005</v>
      </c>
      <c r="E1123" s="33">
        <f t="shared" si="840"/>
        <v>0</v>
      </c>
      <c r="F1123" s="33">
        <f t="shared" ref="F1123:G1123" si="841">+F449*$K$3</f>
        <v>0</v>
      </c>
      <c r="G1123" s="33">
        <f t="shared" si="841"/>
        <v>0</v>
      </c>
    </row>
    <row r="1124" spans="1:7" ht="14" hidden="1" thickBot="1" x14ac:dyDescent="0.2"/>
    <row r="1125" spans="1:7" ht="18" hidden="1" x14ac:dyDescent="0.2">
      <c r="A1125" s="503" t="s">
        <v>27</v>
      </c>
      <c r="B1125" s="504"/>
      <c r="C1125" s="504"/>
      <c r="D1125" s="504"/>
      <c r="E1125" s="504"/>
      <c r="F1125" s="504"/>
      <c r="G1125" s="504"/>
    </row>
    <row r="1126" spans="1:7" ht="18" hidden="1" x14ac:dyDescent="0.2">
      <c r="A1126" s="505" t="s">
        <v>6</v>
      </c>
      <c r="B1126" s="506"/>
      <c r="C1126" s="506"/>
      <c r="D1126" s="506"/>
      <c r="E1126" s="506"/>
      <c r="F1126" s="506"/>
      <c r="G1126" s="506"/>
    </row>
    <row r="1127" spans="1:7" hidden="1" x14ac:dyDescent="0.15">
      <c r="A1127" s="501" t="s">
        <v>0</v>
      </c>
      <c r="B1127" s="502"/>
      <c r="C1127" s="502"/>
      <c r="D1127" s="502"/>
      <c r="E1127" s="502"/>
      <c r="F1127" s="502"/>
      <c r="G1127" s="502"/>
    </row>
    <row r="1128" spans="1:7" hidden="1" x14ac:dyDescent="0.15">
      <c r="A1128" s="4" t="s">
        <v>2</v>
      </c>
      <c r="B1128" s="5" t="s">
        <v>2</v>
      </c>
      <c r="C1128" s="35">
        <v>10000</v>
      </c>
      <c r="D1128" s="35">
        <v>20000</v>
      </c>
      <c r="E1128" s="35"/>
      <c r="F1128" s="39"/>
      <c r="G1128" s="39"/>
    </row>
    <row r="1129" spans="1:7" ht="15" hidden="1" x14ac:dyDescent="0.2">
      <c r="A1129" s="4">
        <v>18</v>
      </c>
      <c r="B1129" s="5"/>
      <c r="C1129" s="276">
        <f>IF('INGRESO DE DATOS'!$D$21="Guayas/Santa Elena",'Tablas Guayaquil'!C1129,'Tablas Resto de Ecuador'!C1129)</f>
        <v>2399</v>
      </c>
      <c r="D1129" s="276">
        <f>IF('INGRESO DE DATOS'!$D$21="Guayas/Santa Elena",'Tablas Guayaquil'!D1129,'Tablas Resto de Ecuador'!D1129)</f>
        <v>1860</v>
      </c>
      <c r="E1129" s="38"/>
      <c r="F1129" s="33"/>
      <c r="G1129" s="33"/>
    </row>
    <row r="1130" spans="1:7" ht="15" hidden="1" x14ac:dyDescent="0.2">
      <c r="A1130" s="4">
        <v>19</v>
      </c>
      <c r="B1130" s="5"/>
      <c r="C1130" s="276">
        <f>IF('INGRESO DE DATOS'!$D$21="Guayas/Santa Elena",'Tablas Guayaquil'!C1130,'Tablas Resto de Ecuador'!C1130)</f>
        <v>2399</v>
      </c>
      <c r="D1130" s="276">
        <f>IF('INGRESO DE DATOS'!$D$21="Guayas/Santa Elena",'Tablas Guayaquil'!D1130,'Tablas Resto de Ecuador'!D1130)</f>
        <v>1860</v>
      </c>
      <c r="E1130" s="38"/>
      <c r="F1130" s="33"/>
      <c r="G1130" s="33"/>
    </row>
    <row r="1131" spans="1:7" ht="15" hidden="1" x14ac:dyDescent="0.2">
      <c r="A1131" s="4">
        <v>20</v>
      </c>
      <c r="B1131" s="5"/>
      <c r="C1131" s="276">
        <f>IF('INGRESO DE DATOS'!$D$21="Guayas/Santa Elena",'Tablas Guayaquil'!C1131,'Tablas Resto de Ecuador'!C1131)</f>
        <v>2399</v>
      </c>
      <c r="D1131" s="276">
        <f>IF('INGRESO DE DATOS'!$D$21="Guayas/Santa Elena",'Tablas Guayaquil'!D1131,'Tablas Resto de Ecuador'!D1131)</f>
        <v>1860</v>
      </c>
      <c r="E1131" s="38"/>
      <c r="F1131" s="33"/>
      <c r="G1131" s="33"/>
    </row>
    <row r="1132" spans="1:7" ht="15" hidden="1" x14ac:dyDescent="0.2">
      <c r="A1132" s="4">
        <v>21</v>
      </c>
      <c r="B1132" s="5"/>
      <c r="C1132" s="276">
        <f>IF('INGRESO DE DATOS'!$D$21="Guayas/Santa Elena",'Tablas Guayaquil'!C1132,'Tablas Resto de Ecuador'!C1132)</f>
        <v>2399</v>
      </c>
      <c r="D1132" s="276">
        <f>IF('INGRESO DE DATOS'!$D$21="Guayas/Santa Elena",'Tablas Guayaquil'!D1132,'Tablas Resto de Ecuador'!D1132)</f>
        <v>1860</v>
      </c>
      <c r="E1132" s="38"/>
      <c r="F1132" s="33"/>
      <c r="G1132" s="33"/>
    </row>
    <row r="1133" spans="1:7" ht="15" hidden="1" x14ac:dyDescent="0.2">
      <c r="A1133" s="4">
        <v>22</v>
      </c>
      <c r="B1133" s="5"/>
      <c r="C1133" s="276">
        <f>IF('INGRESO DE DATOS'!$D$21="Guayas/Santa Elena",'Tablas Guayaquil'!C1133,'Tablas Resto de Ecuador'!C1133)</f>
        <v>2399</v>
      </c>
      <c r="D1133" s="276">
        <f>IF('INGRESO DE DATOS'!$D$21="Guayas/Santa Elena",'Tablas Guayaquil'!D1133,'Tablas Resto de Ecuador'!D1133)</f>
        <v>1860</v>
      </c>
      <c r="E1133" s="38"/>
      <c r="F1133" s="33"/>
      <c r="G1133" s="33"/>
    </row>
    <row r="1134" spans="1:7" ht="15" hidden="1" x14ac:dyDescent="0.2">
      <c r="A1134" s="4">
        <v>23</v>
      </c>
      <c r="B1134" s="5"/>
      <c r="C1134" s="276">
        <f>IF('INGRESO DE DATOS'!$D$21="Guayas/Santa Elena",'Tablas Guayaquil'!C1134,'Tablas Resto de Ecuador'!C1134)</f>
        <v>2399</v>
      </c>
      <c r="D1134" s="276">
        <f>IF('INGRESO DE DATOS'!$D$21="Guayas/Santa Elena",'Tablas Guayaquil'!D1134,'Tablas Resto de Ecuador'!D1134)</f>
        <v>1860</v>
      </c>
      <c r="E1134" s="38"/>
      <c r="F1134" s="33"/>
      <c r="G1134" s="33"/>
    </row>
    <row r="1135" spans="1:7" ht="15" hidden="1" x14ac:dyDescent="0.2">
      <c r="A1135" s="4">
        <v>24</v>
      </c>
      <c r="B1135" s="5"/>
      <c r="C1135" s="276">
        <f>IF('INGRESO DE DATOS'!$D$21="Guayas/Santa Elena",'Tablas Guayaquil'!C1135,'Tablas Resto de Ecuador'!C1135)</f>
        <v>2399</v>
      </c>
      <c r="D1135" s="276">
        <f>IF('INGRESO DE DATOS'!$D$21="Guayas/Santa Elena",'Tablas Guayaquil'!D1135,'Tablas Resto de Ecuador'!D1135)</f>
        <v>1860</v>
      </c>
      <c r="E1135" s="38"/>
      <c r="F1135" s="33"/>
      <c r="G1135" s="33"/>
    </row>
    <row r="1136" spans="1:7" ht="15" hidden="1" x14ac:dyDescent="0.2">
      <c r="A1136" s="4">
        <v>25</v>
      </c>
      <c r="B1136" s="5"/>
      <c r="C1136" s="276">
        <f>IF('INGRESO DE DATOS'!$D$21="Guayas/Santa Elena",'Tablas Guayaquil'!C1136,'Tablas Resto de Ecuador'!C1136)</f>
        <v>2568</v>
      </c>
      <c r="D1136" s="276">
        <f>IF('INGRESO DE DATOS'!$D$21="Guayas/Santa Elena",'Tablas Guayaquil'!D1136,'Tablas Resto de Ecuador'!D1136)</f>
        <v>1974</v>
      </c>
      <c r="E1136" s="38"/>
      <c r="F1136" s="33"/>
      <c r="G1136" s="33"/>
    </row>
    <row r="1137" spans="1:7" ht="15" hidden="1" x14ac:dyDescent="0.2">
      <c r="A1137" s="4">
        <v>26</v>
      </c>
      <c r="B1137" s="5"/>
      <c r="C1137" s="276">
        <f>IF('INGRESO DE DATOS'!$D$21="Guayas/Santa Elena",'Tablas Guayaquil'!C1137,'Tablas Resto de Ecuador'!C1137)</f>
        <v>2568</v>
      </c>
      <c r="D1137" s="276">
        <f>IF('INGRESO DE DATOS'!$D$21="Guayas/Santa Elena",'Tablas Guayaquil'!D1137,'Tablas Resto de Ecuador'!D1137)</f>
        <v>1974</v>
      </c>
      <c r="E1137" s="38"/>
      <c r="F1137" s="33"/>
      <c r="G1137" s="33"/>
    </row>
    <row r="1138" spans="1:7" ht="15" hidden="1" x14ac:dyDescent="0.2">
      <c r="A1138" s="4">
        <v>27</v>
      </c>
      <c r="B1138" s="5"/>
      <c r="C1138" s="276">
        <f>IF('INGRESO DE DATOS'!$D$21="Guayas/Santa Elena",'Tablas Guayaquil'!C1138,'Tablas Resto de Ecuador'!C1138)</f>
        <v>2568</v>
      </c>
      <c r="D1138" s="276">
        <f>IF('INGRESO DE DATOS'!$D$21="Guayas/Santa Elena",'Tablas Guayaquil'!D1138,'Tablas Resto de Ecuador'!D1138)</f>
        <v>1974</v>
      </c>
      <c r="E1138" s="38"/>
      <c r="F1138" s="33"/>
      <c r="G1138" s="33"/>
    </row>
    <row r="1139" spans="1:7" ht="15" hidden="1" x14ac:dyDescent="0.2">
      <c r="A1139" s="4">
        <v>28</v>
      </c>
      <c r="B1139" s="5"/>
      <c r="C1139" s="276">
        <f>IF('INGRESO DE DATOS'!$D$21="Guayas/Santa Elena",'Tablas Guayaquil'!C1139,'Tablas Resto de Ecuador'!C1139)</f>
        <v>2568</v>
      </c>
      <c r="D1139" s="276">
        <f>IF('INGRESO DE DATOS'!$D$21="Guayas/Santa Elena",'Tablas Guayaquil'!D1139,'Tablas Resto de Ecuador'!D1139)</f>
        <v>1974</v>
      </c>
      <c r="E1139" s="38"/>
      <c r="F1139" s="33"/>
      <c r="G1139" s="33"/>
    </row>
    <row r="1140" spans="1:7" ht="15" hidden="1" x14ac:dyDescent="0.2">
      <c r="A1140" s="4">
        <v>29</v>
      </c>
      <c r="B1140" s="5"/>
      <c r="C1140" s="276">
        <f>IF('INGRESO DE DATOS'!$D$21="Guayas/Santa Elena",'Tablas Guayaquil'!C1140,'Tablas Resto de Ecuador'!C1140)</f>
        <v>2568</v>
      </c>
      <c r="D1140" s="276">
        <f>IF('INGRESO DE DATOS'!$D$21="Guayas/Santa Elena",'Tablas Guayaquil'!D1140,'Tablas Resto de Ecuador'!D1140)</f>
        <v>1974</v>
      </c>
      <c r="E1140" s="38"/>
      <c r="F1140" s="33"/>
      <c r="G1140" s="33"/>
    </row>
    <row r="1141" spans="1:7" ht="15" hidden="1" x14ac:dyDescent="0.2">
      <c r="A1141" s="4">
        <v>30</v>
      </c>
      <c r="B1141" s="5"/>
      <c r="C1141" s="276">
        <f>IF('INGRESO DE DATOS'!$D$21="Guayas/Santa Elena",'Tablas Guayaquil'!C1141,'Tablas Resto de Ecuador'!C1141)</f>
        <v>2863</v>
      </c>
      <c r="D1141" s="276">
        <f>IF('INGRESO DE DATOS'!$D$21="Guayas/Santa Elena",'Tablas Guayaquil'!D1141,'Tablas Resto de Ecuador'!D1141)</f>
        <v>2180</v>
      </c>
      <c r="E1141" s="38"/>
      <c r="F1141" s="33"/>
      <c r="G1141" s="33"/>
    </row>
    <row r="1142" spans="1:7" ht="15" hidden="1" x14ac:dyDescent="0.2">
      <c r="A1142" s="4">
        <v>31</v>
      </c>
      <c r="B1142" s="5"/>
      <c r="C1142" s="276">
        <f>IF('INGRESO DE DATOS'!$D$21="Guayas/Santa Elena",'Tablas Guayaquil'!C1142,'Tablas Resto de Ecuador'!C1142)</f>
        <v>2863</v>
      </c>
      <c r="D1142" s="276">
        <f>IF('INGRESO DE DATOS'!$D$21="Guayas/Santa Elena",'Tablas Guayaquil'!D1142,'Tablas Resto de Ecuador'!D1142)</f>
        <v>2180</v>
      </c>
      <c r="E1142" s="38"/>
      <c r="F1142" s="33"/>
      <c r="G1142" s="33"/>
    </row>
    <row r="1143" spans="1:7" ht="15" hidden="1" x14ac:dyDescent="0.2">
      <c r="A1143" s="4">
        <v>32</v>
      </c>
      <c r="B1143" s="5"/>
      <c r="C1143" s="276">
        <f>IF('INGRESO DE DATOS'!$D$21="Guayas/Santa Elena",'Tablas Guayaquil'!C1143,'Tablas Resto de Ecuador'!C1143)</f>
        <v>2863</v>
      </c>
      <c r="D1143" s="276">
        <f>IF('INGRESO DE DATOS'!$D$21="Guayas/Santa Elena",'Tablas Guayaquil'!D1143,'Tablas Resto de Ecuador'!D1143)</f>
        <v>2180</v>
      </c>
      <c r="E1143" s="38"/>
      <c r="F1143" s="33"/>
      <c r="G1143" s="33"/>
    </row>
    <row r="1144" spans="1:7" ht="15" hidden="1" x14ac:dyDescent="0.2">
      <c r="A1144" s="4">
        <v>33</v>
      </c>
      <c r="B1144" s="5"/>
      <c r="C1144" s="276">
        <f>IF('INGRESO DE DATOS'!$D$21="Guayas/Santa Elena",'Tablas Guayaquil'!C1144,'Tablas Resto de Ecuador'!C1144)</f>
        <v>2863</v>
      </c>
      <c r="D1144" s="276">
        <f>IF('INGRESO DE DATOS'!$D$21="Guayas/Santa Elena",'Tablas Guayaquil'!D1144,'Tablas Resto de Ecuador'!D1144)</f>
        <v>2180</v>
      </c>
      <c r="E1144" s="38"/>
      <c r="F1144" s="33"/>
      <c r="G1144" s="33"/>
    </row>
    <row r="1145" spans="1:7" ht="15" hidden="1" x14ac:dyDescent="0.2">
      <c r="A1145" s="4">
        <v>34</v>
      </c>
      <c r="B1145" s="5"/>
      <c r="C1145" s="276">
        <f>IF('INGRESO DE DATOS'!$D$21="Guayas/Santa Elena",'Tablas Guayaquil'!C1145,'Tablas Resto de Ecuador'!C1145)</f>
        <v>2863</v>
      </c>
      <c r="D1145" s="276">
        <f>IF('INGRESO DE DATOS'!$D$21="Guayas/Santa Elena",'Tablas Guayaquil'!D1145,'Tablas Resto de Ecuador'!D1145)</f>
        <v>2180</v>
      </c>
      <c r="E1145" s="38"/>
      <c r="F1145" s="33"/>
      <c r="G1145" s="33"/>
    </row>
    <row r="1146" spans="1:7" ht="15" hidden="1" x14ac:dyDescent="0.2">
      <c r="A1146" s="4">
        <v>35</v>
      </c>
      <c r="B1146" s="5"/>
      <c r="C1146" s="276">
        <f>IF('INGRESO DE DATOS'!$D$21="Guayas/Santa Elena",'Tablas Guayaquil'!C1146,'Tablas Resto de Ecuador'!C1146)</f>
        <v>3198</v>
      </c>
      <c r="D1146" s="276">
        <f>IF('INGRESO DE DATOS'!$D$21="Guayas/Santa Elena",'Tablas Guayaquil'!D1146,'Tablas Resto de Ecuador'!D1146)</f>
        <v>2428</v>
      </c>
      <c r="E1146" s="38"/>
      <c r="F1146" s="33"/>
      <c r="G1146" s="33"/>
    </row>
    <row r="1147" spans="1:7" ht="15" hidden="1" x14ac:dyDescent="0.2">
      <c r="A1147" s="4">
        <v>36</v>
      </c>
      <c r="B1147" s="5"/>
      <c r="C1147" s="276">
        <f>IF('INGRESO DE DATOS'!$D$21="Guayas/Santa Elena",'Tablas Guayaquil'!C1147,'Tablas Resto de Ecuador'!C1147)</f>
        <v>3198</v>
      </c>
      <c r="D1147" s="276">
        <f>IF('INGRESO DE DATOS'!$D$21="Guayas/Santa Elena",'Tablas Guayaquil'!D1147,'Tablas Resto de Ecuador'!D1147)</f>
        <v>2428</v>
      </c>
      <c r="E1147" s="38"/>
      <c r="F1147" s="33"/>
      <c r="G1147" s="33"/>
    </row>
    <row r="1148" spans="1:7" ht="15" hidden="1" x14ac:dyDescent="0.2">
      <c r="A1148" s="4">
        <v>37</v>
      </c>
      <c r="B1148" s="5"/>
      <c r="C1148" s="276">
        <f>IF('INGRESO DE DATOS'!$D$21="Guayas/Santa Elena",'Tablas Guayaquil'!C1148,'Tablas Resto de Ecuador'!C1148)</f>
        <v>3198</v>
      </c>
      <c r="D1148" s="276">
        <f>IF('INGRESO DE DATOS'!$D$21="Guayas/Santa Elena",'Tablas Guayaquil'!D1148,'Tablas Resto de Ecuador'!D1148)</f>
        <v>2428</v>
      </c>
      <c r="E1148" s="38"/>
      <c r="F1148" s="33"/>
      <c r="G1148" s="33"/>
    </row>
    <row r="1149" spans="1:7" ht="15" hidden="1" x14ac:dyDescent="0.2">
      <c r="A1149" s="4">
        <v>38</v>
      </c>
      <c r="B1149" s="5"/>
      <c r="C1149" s="276">
        <f>IF('INGRESO DE DATOS'!$D$21="Guayas/Santa Elena",'Tablas Guayaquil'!C1149,'Tablas Resto de Ecuador'!C1149)</f>
        <v>3198</v>
      </c>
      <c r="D1149" s="276">
        <f>IF('INGRESO DE DATOS'!$D$21="Guayas/Santa Elena",'Tablas Guayaquil'!D1149,'Tablas Resto de Ecuador'!D1149)</f>
        <v>2428</v>
      </c>
      <c r="E1149" s="38"/>
      <c r="F1149" s="33"/>
      <c r="G1149" s="33"/>
    </row>
    <row r="1150" spans="1:7" ht="15" hidden="1" x14ac:dyDescent="0.2">
      <c r="A1150" s="4">
        <v>39</v>
      </c>
      <c r="B1150" s="5"/>
      <c r="C1150" s="276">
        <f>IF('INGRESO DE DATOS'!$D$21="Guayas/Santa Elena",'Tablas Guayaquil'!C1150,'Tablas Resto de Ecuador'!C1150)</f>
        <v>3198</v>
      </c>
      <c r="D1150" s="276">
        <f>IF('INGRESO DE DATOS'!$D$21="Guayas/Santa Elena",'Tablas Guayaquil'!D1150,'Tablas Resto de Ecuador'!D1150)</f>
        <v>2428</v>
      </c>
      <c r="E1150" s="38"/>
      <c r="F1150" s="33"/>
      <c r="G1150" s="33"/>
    </row>
    <row r="1151" spans="1:7" ht="15" hidden="1" x14ac:dyDescent="0.2">
      <c r="A1151" s="4">
        <v>40</v>
      </c>
      <c r="B1151" s="5"/>
      <c r="C1151" s="276">
        <f>IF('INGRESO DE DATOS'!$D$21="Guayas/Santa Elena",'Tablas Guayaquil'!C1151,'Tablas Resto de Ecuador'!C1151)</f>
        <v>3586</v>
      </c>
      <c r="D1151" s="276">
        <f>IF('INGRESO DE DATOS'!$D$21="Guayas/Santa Elena",'Tablas Guayaquil'!D1151,'Tablas Resto de Ecuador'!D1151)</f>
        <v>2717</v>
      </c>
      <c r="E1151" s="38"/>
      <c r="F1151" s="33"/>
      <c r="G1151" s="33"/>
    </row>
    <row r="1152" spans="1:7" ht="15" hidden="1" x14ac:dyDescent="0.2">
      <c r="A1152" s="4">
        <v>41</v>
      </c>
      <c r="B1152" s="5"/>
      <c r="C1152" s="276">
        <f>IF('INGRESO DE DATOS'!$D$21="Guayas/Santa Elena",'Tablas Guayaquil'!C1152,'Tablas Resto de Ecuador'!C1152)</f>
        <v>3586</v>
      </c>
      <c r="D1152" s="276">
        <f>IF('INGRESO DE DATOS'!$D$21="Guayas/Santa Elena",'Tablas Guayaquil'!D1152,'Tablas Resto de Ecuador'!D1152)</f>
        <v>2717</v>
      </c>
      <c r="E1152" s="38"/>
      <c r="F1152" s="33"/>
      <c r="G1152" s="33"/>
    </row>
    <row r="1153" spans="1:7" ht="15" hidden="1" x14ac:dyDescent="0.2">
      <c r="A1153" s="4">
        <v>42</v>
      </c>
      <c r="B1153" s="5"/>
      <c r="C1153" s="276">
        <f>IF('INGRESO DE DATOS'!$D$21="Guayas/Santa Elena",'Tablas Guayaquil'!C1153,'Tablas Resto de Ecuador'!C1153)</f>
        <v>3586</v>
      </c>
      <c r="D1153" s="276">
        <f>IF('INGRESO DE DATOS'!$D$21="Guayas/Santa Elena",'Tablas Guayaquil'!D1153,'Tablas Resto de Ecuador'!D1153)</f>
        <v>2717</v>
      </c>
      <c r="E1153" s="38"/>
      <c r="F1153" s="33"/>
      <c r="G1153" s="33"/>
    </row>
    <row r="1154" spans="1:7" ht="15" hidden="1" x14ac:dyDescent="0.2">
      <c r="A1154" s="4">
        <v>43</v>
      </c>
      <c r="B1154" s="5"/>
      <c r="C1154" s="276">
        <f>IF('INGRESO DE DATOS'!$D$21="Guayas/Santa Elena",'Tablas Guayaquil'!C1154,'Tablas Resto de Ecuador'!C1154)</f>
        <v>3586</v>
      </c>
      <c r="D1154" s="276">
        <f>IF('INGRESO DE DATOS'!$D$21="Guayas/Santa Elena",'Tablas Guayaquil'!D1154,'Tablas Resto de Ecuador'!D1154)</f>
        <v>2717</v>
      </c>
      <c r="E1154" s="38"/>
      <c r="F1154" s="33"/>
      <c r="G1154" s="33"/>
    </row>
    <row r="1155" spans="1:7" ht="15" hidden="1" x14ac:dyDescent="0.2">
      <c r="A1155" s="4">
        <v>44</v>
      </c>
      <c r="B1155" s="5"/>
      <c r="C1155" s="276">
        <f>IF('INGRESO DE DATOS'!$D$21="Guayas/Santa Elena",'Tablas Guayaquil'!C1155,'Tablas Resto de Ecuador'!C1155)</f>
        <v>3586</v>
      </c>
      <c r="D1155" s="276">
        <f>IF('INGRESO DE DATOS'!$D$21="Guayas/Santa Elena",'Tablas Guayaquil'!D1155,'Tablas Resto de Ecuador'!D1155)</f>
        <v>2717</v>
      </c>
      <c r="E1155" s="38"/>
      <c r="F1155" s="33"/>
      <c r="G1155" s="33"/>
    </row>
    <row r="1156" spans="1:7" ht="15" hidden="1" x14ac:dyDescent="0.2">
      <c r="A1156" s="4">
        <v>45</v>
      </c>
      <c r="B1156" s="5"/>
      <c r="C1156" s="276">
        <f>IF('INGRESO DE DATOS'!$D$21="Guayas/Santa Elena",'Tablas Guayaquil'!C1156,'Tablas Resto de Ecuador'!C1156)</f>
        <v>4014</v>
      </c>
      <c r="D1156" s="276">
        <f>IF('INGRESO DE DATOS'!$D$21="Guayas/Santa Elena",'Tablas Guayaquil'!D1156,'Tablas Resto de Ecuador'!D1156)</f>
        <v>3048</v>
      </c>
      <c r="E1156" s="38"/>
      <c r="F1156" s="33"/>
      <c r="G1156" s="33"/>
    </row>
    <row r="1157" spans="1:7" ht="15" hidden="1" x14ac:dyDescent="0.2">
      <c r="A1157" s="4">
        <v>46</v>
      </c>
      <c r="B1157" s="5"/>
      <c r="C1157" s="276">
        <f>IF('INGRESO DE DATOS'!$D$21="Guayas/Santa Elena",'Tablas Guayaquil'!C1157,'Tablas Resto de Ecuador'!C1157)</f>
        <v>4014</v>
      </c>
      <c r="D1157" s="276">
        <f>IF('INGRESO DE DATOS'!$D$21="Guayas/Santa Elena",'Tablas Guayaquil'!D1157,'Tablas Resto de Ecuador'!D1157)</f>
        <v>3048</v>
      </c>
      <c r="E1157" s="38"/>
      <c r="F1157" s="33"/>
      <c r="G1157" s="33"/>
    </row>
    <row r="1158" spans="1:7" ht="15" hidden="1" x14ac:dyDescent="0.2">
      <c r="A1158" s="4">
        <v>47</v>
      </c>
      <c r="B1158" s="5"/>
      <c r="C1158" s="276">
        <f>IF('INGRESO DE DATOS'!$D$21="Guayas/Santa Elena",'Tablas Guayaquil'!C1158,'Tablas Resto de Ecuador'!C1158)</f>
        <v>4014</v>
      </c>
      <c r="D1158" s="276">
        <f>IF('INGRESO DE DATOS'!$D$21="Guayas/Santa Elena",'Tablas Guayaquil'!D1158,'Tablas Resto de Ecuador'!D1158)</f>
        <v>3048</v>
      </c>
      <c r="E1158" s="38"/>
      <c r="F1158" s="33"/>
      <c r="G1158" s="33"/>
    </row>
    <row r="1159" spans="1:7" ht="15" hidden="1" x14ac:dyDescent="0.2">
      <c r="A1159" s="4">
        <v>48</v>
      </c>
      <c r="B1159" s="5"/>
      <c r="C1159" s="276">
        <f>IF('INGRESO DE DATOS'!$D$21="Guayas/Santa Elena",'Tablas Guayaquil'!C1159,'Tablas Resto de Ecuador'!C1159)</f>
        <v>4014</v>
      </c>
      <c r="D1159" s="276">
        <f>IF('INGRESO DE DATOS'!$D$21="Guayas/Santa Elena",'Tablas Guayaquil'!D1159,'Tablas Resto de Ecuador'!D1159)</f>
        <v>3048</v>
      </c>
      <c r="E1159" s="38"/>
      <c r="F1159" s="33"/>
      <c r="G1159" s="33"/>
    </row>
    <row r="1160" spans="1:7" ht="15" hidden="1" x14ac:dyDescent="0.2">
      <c r="A1160" s="4">
        <v>49</v>
      </c>
      <c r="B1160" s="5"/>
      <c r="C1160" s="276">
        <f>IF('INGRESO DE DATOS'!$D$21="Guayas/Santa Elena",'Tablas Guayaquil'!C1160,'Tablas Resto de Ecuador'!C1160)</f>
        <v>4014</v>
      </c>
      <c r="D1160" s="276">
        <f>IF('INGRESO DE DATOS'!$D$21="Guayas/Santa Elena",'Tablas Guayaquil'!D1160,'Tablas Resto de Ecuador'!D1160)</f>
        <v>3048</v>
      </c>
      <c r="E1160" s="38"/>
      <c r="F1160" s="33"/>
      <c r="G1160" s="33"/>
    </row>
    <row r="1161" spans="1:7" ht="15" hidden="1" x14ac:dyDescent="0.2">
      <c r="A1161" s="4">
        <v>50</v>
      </c>
      <c r="B1161" s="5"/>
      <c r="C1161" s="276">
        <f>IF('INGRESO DE DATOS'!$D$21="Guayas/Santa Elena",'Tablas Guayaquil'!C1161,'Tablas Resto de Ecuador'!C1161)</f>
        <v>4497</v>
      </c>
      <c r="D1161" s="276">
        <f>IF('INGRESO DE DATOS'!$D$21="Guayas/Santa Elena",'Tablas Guayaquil'!D1161,'Tablas Resto de Ecuador'!D1161)</f>
        <v>3424</v>
      </c>
      <c r="E1161" s="38"/>
      <c r="F1161" s="33"/>
      <c r="G1161" s="33"/>
    </row>
    <row r="1162" spans="1:7" ht="15" hidden="1" x14ac:dyDescent="0.2">
      <c r="A1162" s="4">
        <v>51</v>
      </c>
      <c r="B1162" s="5"/>
      <c r="C1162" s="276">
        <f>IF('INGRESO DE DATOS'!$D$21="Guayas/Santa Elena",'Tablas Guayaquil'!C1162,'Tablas Resto de Ecuador'!C1162)</f>
        <v>4497</v>
      </c>
      <c r="D1162" s="276">
        <f>IF('INGRESO DE DATOS'!$D$21="Guayas/Santa Elena",'Tablas Guayaquil'!D1162,'Tablas Resto de Ecuador'!D1162)</f>
        <v>3424</v>
      </c>
      <c r="E1162" s="38"/>
      <c r="F1162" s="33"/>
      <c r="G1162" s="33"/>
    </row>
    <row r="1163" spans="1:7" ht="15" hidden="1" x14ac:dyDescent="0.2">
      <c r="A1163" s="4">
        <v>52</v>
      </c>
      <c r="B1163" s="5"/>
      <c r="C1163" s="276">
        <f>IF('INGRESO DE DATOS'!$D$21="Guayas/Santa Elena",'Tablas Guayaquil'!C1163,'Tablas Resto de Ecuador'!C1163)</f>
        <v>4497</v>
      </c>
      <c r="D1163" s="276">
        <f>IF('INGRESO DE DATOS'!$D$21="Guayas/Santa Elena",'Tablas Guayaquil'!D1163,'Tablas Resto de Ecuador'!D1163)</f>
        <v>3424</v>
      </c>
      <c r="E1163" s="38"/>
      <c r="F1163" s="33"/>
      <c r="G1163" s="33"/>
    </row>
    <row r="1164" spans="1:7" ht="15" hidden="1" x14ac:dyDescent="0.2">
      <c r="A1164" s="4">
        <v>53</v>
      </c>
      <c r="B1164" s="5"/>
      <c r="C1164" s="276">
        <f>IF('INGRESO DE DATOS'!$D$21="Guayas/Santa Elena",'Tablas Guayaquil'!C1164,'Tablas Resto de Ecuador'!C1164)</f>
        <v>4497</v>
      </c>
      <c r="D1164" s="276">
        <f>IF('INGRESO DE DATOS'!$D$21="Guayas/Santa Elena",'Tablas Guayaquil'!D1164,'Tablas Resto de Ecuador'!D1164)</f>
        <v>3424</v>
      </c>
      <c r="E1164" s="38"/>
      <c r="F1164" s="33"/>
      <c r="G1164" s="33"/>
    </row>
    <row r="1165" spans="1:7" ht="15" hidden="1" x14ac:dyDescent="0.2">
      <c r="A1165" s="4">
        <v>54</v>
      </c>
      <c r="B1165" s="7"/>
      <c r="C1165" s="276">
        <f>IF('INGRESO DE DATOS'!$D$21="Guayas/Santa Elena",'Tablas Guayaquil'!C1165,'Tablas Resto de Ecuador'!C1165)</f>
        <v>4497</v>
      </c>
      <c r="D1165" s="276">
        <f>IF('INGRESO DE DATOS'!$D$21="Guayas/Santa Elena",'Tablas Guayaquil'!D1165,'Tablas Resto de Ecuador'!D1165)</f>
        <v>3424</v>
      </c>
      <c r="E1165" s="38"/>
      <c r="F1165" s="33"/>
      <c r="G1165" s="33"/>
    </row>
    <row r="1166" spans="1:7" ht="15" hidden="1" x14ac:dyDescent="0.2">
      <c r="A1166" s="4">
        <v>55</v>
      </c>
      <c r="B1166" s="7"/>
      <c r="C1166" s="276">
        <f>IF('INGRESO DE DATOS'!$D$21="Guayas/Santa Elena",'Tablas Guayaquil'!C1166,'Tablas Resto de Ecuador'!C1166)</f>
        <v>5028</v>
      </c>
      <c r="D1166" s="276">
        <f>IF('INGRESO DE DATOS'!$D$21="Guayas/Santa Elena",'Tablas Guayaquil'!D1166,'Tablas Resto de Ecuador'!D1166)</f>
        <v>3845</v>
      </c>
      <c r="E1166" s="38"/>
      <c r="F1166" s="33"/>
      <c r="G1166" s="33"/>
    </row>
    <row r="1167" spans="1:7" ht="15" hidden="1" x14ac:dyDescent="0.2">
      <c r="A1167" s="4">
        <v>56</v>
      </c>
      <c r="B1167" s="7"/>
      <c r="C1167" s="276">
        <f>IF('INGRESO DE DATOS'!$D$21="Guayas/Santa Elena",'Tablas Guayaquil'!C1167,'Tablas Resto de Ecuador'!C1167)</f>
        <v>5028</v>
      </c>
      <c r="D1167" s="276">
        <f>IF('INGRESO DE DATOS'!$D$21="Guayas/Santa Elena",'Tablas Guayaquil'!D1167,'Tablas Resto de Ecuador'!D1167)</f>
        <v>3845</v>
      </c>
      <c r="E1167" s="38"/>
      <c r="F1167" s="33"/>
      <c r="G1167" s="33"/>
    </row>
    <row r="1168" spans="1:7" ht="15" hidden="1" x14ac:dyDescent="0.2">
      <c r="A1168" s="4">
        <v>57</v>
      </c>
      <c r="B1168" s="7"/>
      <c r="C1168" s="276">
        <f>IF('INGRESO DE DATOS'!$D$21="Guayas/Santa Elena",'Tablas Guayaquil'!C1168,'Tablas Resto de Ecuador'!C1168)</f>
        <v>5028</v>
      </c>
      <c r="D1168" s="276">
        <f>IF('INGRESO DE DATOS'!$D$21="Guayas/Santa Elena",'Tablas Guayaquil'!D1168,'Tablas Resto de Ecuador'!D1168)</f>
        <v>3845</v>
      </c>
      <c r="E1168" s="38"/>
      <c r="F1168" s="33"/>
      <c r="G1168" s="33"/>
    </row>
    <row r="1169" spans="1:7" ht="15" hidden="1" x14ac:dyDescent="0.2">
      <c r="A1169" s="4">
        <v>58</v>
      </c>
      <c r="B1169" s="7"/>
      <c r="C1169" s="276">
        <f>IF('INGRESO DE DATOS'!$D$21="Guayas/Santa Elena",'Tablas Guayaquil'!C1169,'Tablas Resto de Ecuador'!C1169)</f>
        <v>5028</v>
      </c>
      <c r="D1169" s="276">
        <f>IF('INGRESO DE DATOS'!$D$21="Guayas/Santa Elena",'Tablas Guayaquil'!D1169,'Tablas Resto de Ecuador'!D1169)</f>
        <v>3845</v>
      </c>
      <c r="E1169" s="38"/>
      <c r="F1169" s="33"/>
      <c r="G1169" s="33"/>
    </row>
    <row r="1170" spans="1:7" ht="15" hidden="1" x14ac:dyDescent="0.2">
      <c r="A1170" s="4">
        <v>59</v>
      </c>
      <c r="B1170" s="7"/>
      <c r="C1170" s="276">
        <f>IF('INGRESO DE DATOS'!$D$21="Guayas/Santa Elena",'Tablas Guayaquil'!C1170,'Tablas Resto de Ecuador'!C1170)</f>
        <v>5028</v>
      </c>
      <c r="D1170" s="276">
        <f>IF('INGRESO DE DATOS'!$D$21="Guayas/Santa Elena",'Tablas Guayaquil'!D1170,'Tablas Resto de Ecuador'!D1170)</f>
        <v>3845</v>
      </c>
      <c r="E1170" s="38"/>
      <c r="F1170" s="33"/>
      <c r="G1170" s="33"/>
    </row>
    <row r="1171" spans="1:7" ht="15" hidden="1" x14ac:dyDescent="0.2">
      <c r="A1171" s="4">
        <v>60</v>
      </c>
      <c r="B1171" s="7"/>
      <c r="C1171" s="276">
        <f>IF('INGRESO DE DATOS'!$D$21="Guayas/Santa Elena",'Tablas Guayaquil'!C1171,'Tablas Resto de Ecuador'!C1171)</f>
        <v>5379</v>
      </c>
      <c r="D1171" s="276">
        <f>IF('INGRESO DE DATOS'!$D$21="Guayas/Santa Elena",'Tablas Guayaquil'!D1171,'Tablas Resto de Ecuador'!D1171)</f>
        <v>4125</v>
      </c>
      <c r="E1171" s="38"/>
      <c r="F1171" s="33"/>
      <c r="G1171" s="33"/>
    </row>
    <row r="1172" spans="1:7" ht="15" hidden="1" x14ac:dyDescent="0.2">
      <c r="A1172" s="4">
        <v>61</v>
      </c>
      <c r="B1172" s="7"/>
      <c r="C1172" s="276">
        <f>IF('INGRESO DE DATOS'!$D$21="Guayas/Santa Elena",'Tablas Guayaquil'!C1172,'Tablas Resto de Ecuador'!C1172)</f>
        <v>5992</v>
      </c>
      <c r="D1172" s="276">
        <f>IF('INGRESO DE DATOS'!$D$21="Guayas/Santa Elena",'Tablas Guayaquil'!D1172,'Tablas Resto de Ecuador'!D1172)</f>
        <v>4617</v>
      </c>
      <c r="E1172" s="38"/>
      <c r="F1172" s="33"/>
      <c r="G1172" s="33"/>
    </row>
    <row r="1173" spans="1:7" ht="15" hidden="1" x14ac:dyDescent="0.2">
      <c r="A1173" s="4">
        <v>62</v>
      </c>
      <c r="B1173" s="7"/>
      <c r="C1173" s="276">
        <f>IF('INGRESO DE DATOS'!$D$21="Guayas/Santa Elena",'Tablas Guayaquil'!C1173,'Tablas Resto de Ecuador'!C1173)</f>
        <v>6655</v>
      </c>
      <c r="D1173" s="276">
        <f>IF('INGRESO DE DATOS'!$D$21="Guayas/Santa Elena",'Tablas Guayaquil'!D1173,'Tablas Resto de Ecuador'!D1173)</f>
        <v>5154</v>
      </c>
      <c r="E1173" s="38"/>
      <c r="F1173" s="33"/>
      <c r="G1173" s="33"/>
    </row>
    <row r="1174" spans="1:7" ht="15" hidden="1" x14ac:dyDescent="0.2">
      <c r="A1174" s="4">
        <v>63</v>
      </c>
      <c r="B1174" s="7"/>
      <c r="C1174" s="276">
        <f>IF('INGRESO DE DATOS'!$D$21="Guayas/Santa Elena",'Tablas Guayaquil'!C1174,'Tablas Resto de Ecuador'!C1174)</f>
        <v>7367</v>
      </c>
      <c r="D1174" s="276">
        <f>IF('INGRESO DE DATOS'!$D$21="Guayas/Santa Elena",'Tablas Guayaquil'!D1174,'Tablas Resto de Ecuador'!D1174)</f>
        <v>5736</v>
      </c>
      <c r="E1174" s="38"/>
      <c r="F1174" s="33"/>
      <c r="G1174" s="33"/>
    </row>
    <row r="1175" spans="1:7" ht="15" hidden="1" x14ac:dyDescent="0.2">
      <c r="A1175" s="4">
        <v>64</v>
      </c>
      <c r="B1175" s="7"/>
      <c r="C1175" s="276">
        <f>IF('INGRESO DE DATOS'!$D$21="Guayas/Santa Elena",'Tablas Guayaquil'!C1175,'Tablas Resto de Ecuador'!C1175)</f>
        <v>8128</v>
      </c>
      <c r="D1175" s="276">
        <f>IF('INGRESO DE DATOS'!$D$21="Guayas/Santa Elena",'Tablas Guayaquil'!D1175,'Tablas Resto de Ecuador'!D1175)</f>
        <v>6362</v>
      </c>
      <c r="E1175" s="38"/>
      <c r="F1175" s="33"/>
      <c r="G1175" s="33"/>
    </row>
    <row r="1176" spans="1:7" ht="15" hidden="1" x14ac:dyDescent="0.2">
      <c r="A1176" s="4">
        <v>65</v>
      </c>
      <c r="B1176" s="7"/>
      <c r="C1176" s="276">
        <f>IF('INGRESO DE DATOS'!$D$21="Guayas/Santa Elena",'Tablas Guayaquil'!C1176,'Tablas Resto de Ecuador'!C1176)</f>
        <v>8938</v>
      </c>
      <c r="D1176" s="276">
        <f>IF('INGRESO DE DATOS'!$D$21="Guayas/Santa Elena",'Tablas Guayaquil'!D1176,'Tablas Resto de Ecuador'!D1176)</f>
        <v>7031</v>
      </c>
      <c r="E1176" s="38"/>
      <c r="F1176" s="33"/>
      <c r="G1176" s="33"/>
    </row>
    <row r="1177" spans="1:7" ht="15" hidden="1" x14ac:dyDescent="0.2">
      <c r="A1177" s="4">
        <v>66</v>
      </c>
      <c r="B1177" s="7"/>
      <c r="C1177" s="276">
        <f>IF('INGRESO DE DATOS'!$D$21="Guayas/Santa Elena",'Tablas Guayaquil'!C1177,'Tablas Resto de Ecuador'!C1177)</f>
        <v>9797</v>
      </c>
      <c r="D1177" s="276">
        <f>IF('INGRESO DE DATOS'!$D$21="Guayas/Santa Elena",'Tablas Guayaquil'!D1177,'Tablas Resto de Ecuador'!D1177)</f>
        <v>7743</v>
      </c>
      <c r="E1177" s="38"/>
      <c r="F1177" s="33"/>
      <c r="G1177" s="33"/>
    </row>
    <row r="1178" spans="1:7" ht="15" hidden="1" x14ac:dyDescent="0.2">
      <c r="A1178" s="4">
        <v>67</v>
      </c>
      <c r="B1178" s="7"/>
      <c r="C1178" s="276">
        <f>IF('INGRESO DE DATOS'!$D$21="Guayas/Santa Elena",'Tablas Guayaquil'!C1178,'Tablas Resto de Ecuador'!C1178)</f>
        <v>10707</v>
      </c>
      <c r="D1178" s="276">
        <f>IF('INGRESO DE DATOS'!$D$21="Guayas/Santa Elena",'Tablas Guayaquil'!D1178,'Tablas Resto de Ecuador'!D1178)</f>
        <v>8500</v>
      </c>
      <c r="E1178" s="38"/>
      <c r="F1178" s="33"/>
      <c r="G1178" s="33"/>
    </row>
    <row r="1179" spans="1:7" ht="15" hidden="1" x14ac:dyDescent="0.2">
      <c r="A1179" s="4">
        <v>68</v>
      </c>
      <c r="B1179" s="7"/>
      <c r="C1179" s="276">
        <f>IF('INGRESO DE DATOS'!$D$21="Guayas/Santa Elena",'Tablas Guayaquil'!C1179,'Tablas Resto de Ecuador'!C1179)</f>
        <v>11664</v>
      </c>
      <c r="D1179" s="276">
        <f>IF('INGRESO DE DATOS'!$D$21="Guayas/Santa Elena",'Tablas Guayaquil'!D1179,'Tablas Resto de Ecuador'!D1179)</f>
        <v>9302</v>
      </c>
      <c r="E1179" s="38"/>
      <c r="F1179" s="33"/>
      <c r="G1179" s="33"/>
    </row>
    <row r="1180" spans="1:7" ht="15" hidden="1" x14ac:dyDescent="0.2">
      <c r="A1180" s="4">
        <v>69</v>
      </c>
      <c r="B1180" s="7"/>
      <c r="C1180" s="276">
        <f>IF('INGRESO DE DATOS'!$D$21="Guayas/Santa Elena",'Tablas Guayaquil'!C1180,'Tablas Resto de Ecuador'!C1180)</f>
        <v>12672</v>
      </c>
      <c r="D1180" s="276">
        <f>IF('INGRESO DE DATOS'!$D$21="Guayas/Santa Elena",'Tablas Guayaquil'!D1180,'Tablas Resto de Ecuador'!D1180)</f>
        <v>10146</v>
      </c>
      <c r="E1180" s="38"/>
      <c r="F1180" s="33"/>
      <c r="G1180" s="33"/>
    </row>
    <row r="1181" spans="1:7" ht="15" hidden="1" x14ac:dyDescent="0.2">
      <c r="A1181" s="4">
        <v>70</v>
      </c>
      <c r="B1181" s="7"/>
      <c r="C1181" s="276">
        <f>IF('INGRESO DE DATOS'!$D$21="Guayas/Santa Elena",'Tablas Guayaquil'!C1181,'Tablas Resto de Ecuador'!C1181)</f>
        <v>13728</v>
      </c>
      <c r="D1181" s="276">
        <f>IF('INGRESO DE DATOS'!$D$21="Guayas/Santa Elena",'Tablas Guayaquil'!D1181,'Tablas Resto de Ecuador'!D1181)</f>
        <v>11037</v>
      </c>
      <c r="E1181" s="38"/>
      <c r="F1181" s="33"/>
      <c r="G1181" s="33"/>
    </row>
    <row r="1182" spans="1:7" ht="15" hidden="1" x14ac:dyDescent="0.2">
      <c r="A1182" s="4">
        <v>71</v>
      </c>
      <c r="B1182" s="7"/>
      <c r="C1182" s="276">
        <f>IF('INGRESO DE DATOS'!$D$21="Guayas/Santa Elena",'Tablas Guayaquil'!C1182,'Tablas Resto de Ecuador'!C1182)</f>
        <v>14835</v>
      </c>
      <c r="D1182" s="276">
        <f>IF('INGRESO DE DATOS'!$D$21="Guayas/Santa Elena",'Tablas Guayaquil'!D1182,'Tablas Resto de Ecuador'!D1182)</f>
        <v>11970</v>
      </c>
      <c r="E1182" s="38"/>
      <c r="F1182" s="33"/>
      <c r="G1182" s="33"/>
    </row>
    <row r="1183" spans="1:7" ht="15" hidden="1" x14ac:dyDescent="0.2">
      <c r="A1183" s="4">
        <v>72</v>
      </c>
      <c r="B1183" s="7"/>
      <c r="C1183" s="276">
        <f>IF('INGRESO DE DATOS'!$D$21="Guayas/Santa Elena",'Tablas Guayaquil'!C1183,'Tablas Resto de Ecuador'!C1183)</f>
        <v>15988</v>
      </c>
      <c r="D1183" s="276">
        <f>IF('INGRESO DE DATOS'!$D$21="Guayas/Santa Elena",'Tablas Guayaquil'!D1183,'Tablas Resto de Ecuador'!D1183)</f>
        <v>12947</v>
      </c>
      <c r="E1183" s="38"/>
      <c r="F1183" s="33"/>
      <c r="G1183" s="33"/>
    </row>
    <row r="1184" spans="1:7" ht="15" hidden="1" x14ac:dyDescent="0.2">
      <c r="A1184" s="4">
        <v>73</v>
      </c>
      <c r="B1184" s="7"/>
      <c r="C1184" s="276">
        <f>IF('INGRESO DE DATOS'!$D$21="Guayas/Santa Elena",'Tablas Guayaquil'!C1184,'Tablas Resto de Ecuador'!C1184)</f>
        <v>17194</v>
      </c>
      <c r="D1184" s="276">
        <f>IF('INGRESO DE DATOS'!$D$21="Guayas/Santa Elena",'Tablas Guayaquil'!D1184,'Tablas Resto de Ecuador'!D1184)</f>
        <v>13968</v>
      </c>
      <c r="E1184" s="38"/>
      <c r="F1184" s="33"/>
      <c r="G1184" s="33"/>
    </row>
    <row r="1185" spans="1:7" ht="15" hidden="1" x14ac:dyDescent="0.2">
      <c r="A1185" s="4">
        <v>74</v>
      </c>
      <c r="B1185" s="7"/>
      <c r="C1185" s="276">
        <f>IF('INGRESO DE DATOS'!$D$21="Guayas/Santa Elena",'Tablas Guayaquil'!C1185,'Tablas Resto de Ecuador'!C1185)</f>
        <v>18448</v>
      </c>
      <c r="D1185" s="276">
        <f>IF('INGRESO DE DATOS'!$D$21="Guayas/Santa Elena",'Tablas Guayaquil'!D1185,'Tablas Resto de Ecuador'!D1185)</f>
        <v>15033</v>
      </c>
      <c r="E1185" s="38"/>
      <c r="F1185" s="33"/>
      <c r="G1185" s="33"/>
    </row>
    <row r="1186" spans="1:7" ht="15" hidden="1" x14ac:dyDescent="0.2">
      <c r="A1186" s="4">
        <v>75</v>
      </c>
      <c r="B1186" s="7"/>
      <c r="C1186" s="276">
        <f>IF('INGRESO DE DATOS'!$D$21="Guayas/Santa Elena",'Tablas Guayaquil'!C1186,'Tablas Resto de Ecuador'!C1186)</f>
        <v>19749</v>
      </c>
      <c r="D1186" s="276">
        <f>IF('INGRESO DE DATOS'!$D$21="Guayas/Santa Elena",'Tablas Guayaquil'!D1186,'Tablas Resto de Ecuador'!D1186)</f>
        <v>16142</v>
      </c>
      <c r="E1186" s="38"/>
      <c r="F1186" s="33"/>
      <c r="G1186" s="33"/>
    </row>
    <row r="1187" spans="1:7" ht="15" hidden="1" x14ac:dyDescent="0.2">
      <c r="A1187" s="4">
        <v>76</v>
      </c>
      <c r="B1187" s="7"/>
      <c r="C1187" s="276">
        <f>IF('INGRESO DE DATOS'!$D$21="Guayas/Santa Elena",'Tablas Guayaquil'!C1187,'Tablas Resto de Ecuador'!C1187)</f>
        <v>19749</v>
      </c>
      <c r="D1187" s="276">
        <f>IF('INGRESO DE DATOS'!$D$21="Guayas/Santa Elena",'Tablas Guayaquil'!D1187,'Tablas Resto de Ecuador'!D1187)</f>
        <v>16142</v>
      </c>
      <c r="E1187" s="38"/>
      <c r="F1187" s="33"/>
      <c r="G1187" s="33"/>
    </row>
    <row r="1188" spans="1:7" ht="15" hidden="1" x14ac:dyDescent="0.2">
      <c r="A1188" s="4">
        <v>77</v>
      </c>
      <c r="B1188" s="7"/>
      <c r="C1188" s="276">
        <f>IF('INGRESO DE DATOS'!$D$21="Guayas/Santa Elena",'Tablas Guayaquil'!C1188,'Tablas Resto de Ecuador'!C1188)</f>
        <v>19749</v>
      </c>
      <c r="D1188" s="276">
        <f>IF('INGRESO DE DATOS'!$D$21="Guayas/Santa Elena",'Tablas Guayaquil'!D1188,'Tablas Resto de Ecuador'!D1188)</f>
        <v>16142</v>
      </c>
      <c r="E1188" s="38"/>
      <c r="F1188" s="33"/>
      <c r="G1188" s="33"/>
    </row>
    <row r="1189" spans="1:7" ht="15" hidden="1" x14ac:dyDescent="0.2">
      <c r="A1189" s="4">
        <v>78</v>
      </c>
      <c r="B1189" s="7"/>
      <c r="C1189" s="276">
        <f>IF('INGRESO DE DATOS'!$D$21="Guayas/Santa Elena",'Tablas Guayaquil'!C1189,'Tablas Resto de Ecuador'!C1189)</f>
        <v>19749</v>
      </c>
      <c r="D1189" s="276">
        <f>IF('INGRESO DE DATOS'!$D$21="Guayas/Santa Elena",'Tablas Guayaquil'!D1189,'Tablas Resto de Ecuador'!D1189)</f>
        <v>16142</v>
      </c>
      <c r="E1189" s="38"/>
      <c r="F1189" s="33"/>
      <c r="G1189" s="33"/>
    </row>
    <row r="1190" spans="1:7" ht="15" hidden="1" x14ac:dyDescent="0.2">
      <c r="A1190" s="4">
        <v>79</v>
      </c>
      <c r="B1190" s="7"/>
      <c r="C1190" s="276">
        <f>IF('INGRESO DE DATOS'!$D$21="Guayas/Santa Elena",'Tablas Guayaquil'!C1190,'Tablas Resto de Ecuador'!C1190)</f>
        <v>19749</v>
      </c>
      <c r="D1190" s="276">
        <f>IF('INGRESO DE DATOS'!$D$21="Guayas/Santa Elena",'Tablas Guayaquil'!D1190,'Tablas Resto de Ecuador'!D1190)</f>
        <v>16142</v>
      </c>
      <c r="E1190" s="38"/>
      <c r="F1190" s="33"/>
      <c r="G1190" s="33"/>
    </row>
    <row r="1191" spans="1:7" ht="15" hidden="1" x14ac:dyDescent="0.2">
      <c r="A1191" s="4">
        <v>80</v>
      </c>
      <c r="B1191" s="7"/>
      <c r="C1191" s="276">
        <f>IF('INGRESO DE DATOS'!$D$21="Guayas/Santa Elena",'Tablas Guayaquil'!C1191,'Tablas Resto de Ecuador'!C1191)</f>
        <v>19749</v>
      </c>
      <c r="D1191" s="276">
        <f>IF('INGRESO DE DATOS'!$D$21="Guayas/Santa Elena",'Tablas Guayaquil'!D1191,'Tablas Resto de Ecuador'!D1191)</f>
        <v>16142</v>
      </c>
      <c r="E1191" s="38"/>
      <c r="F1191" s="33"/>
      <c r="G1191" s="33"/>
    </row>
    <row r="1192" spans="1:7" ht="15" hidden="1" x14ac:dyDescent="0.2">
      <c r="A1192" s="4">
        <v>81</v>
      </c>
      <c r="B1192" s="7"/>
      <c r="C1192" s="276">
        <f>IF('INGRESO DE DATOS'!$D$21="Guayas/Santa Elena",'Tablas Guayaquil'!C1192,'Tablas Resto de Ecuador'!C1192)</f>
        <v>19749</v>
      </c>
      <c r="D1192" s="276">
        <f>IF('INGRESO DE DATOS'!$D$21="Guayas/Santa Elena",'Tablas Guayaquil'!D1192,'Tablas Resto de Ecuador'!D1192)</f>
        <v>16142</v>
      </c>
      <c r="E1192" s="38"/>
      <c r="F1192" s="33"/>
      <c r="G1192" s="33"/>
    </row>
    <row r="1193" spans="1:7" ht="15" hidden="1" x14ac:dyDescent="0.2">
      <c r="A1193" s="4">
        <v>82</v>
      </c>
      <c r="B1193" s="7"/>
      <c r="C1193" s="276">
        <f>IF('INGRESO DE DATOS'!$D$21="Guayas/Santa Elena",'Tablas Guayaquil'!C1193,'Tablas Resto de Ecuador'!C1193)</f>
        <v>19749</v>
      </c>
      <c r="D1193" s="276">
        <f>IF('INGRESO DE DATOS'!$D$21="Guayas/Santa Elena",'Tablas Guayaquil'!D1193,'Tablas Resto de Ecuador'!D1193)</f>
        <v>16142</v>
      </c>
      <c r="E1193" s="38"/>
      <c r="F1193" s="33"/>
      <c r="G1193" s="33"/>
    </row>
    <row r="1194" spans="1:7" ht="15" hidden="1" x14ac:dyDescent="0.2">
      <c r="A1194" s="4">
        <v>83</v>
      </c>
      <c r="B1194" s="7"/>
      <c r="C1194" s="276">
        <f>IF('INGRESO DE DATOS'!$D$21="Guayas/Santa Elena",'Tablas Guayaquil'!C1194,'Tablas Resto de Ecuador'!C1194)</f>
        <v>19749</v>
      </c>
      <c r="D1194" s="276">
        <f>IF('INGRESO DE DATOS'!$D$21="Guayas/Santa Elena",'Tablas Guayaquil'!D1194,'Tablas Resto de Ecuador'!D1194)</f>
        <v>16142</v>
      </c>
      <c r="E1194" s="38"/>
      <c r="F1194" s="33"/>
      <c r="G1194" s="33"/>
    </row>
    <row r="1195" spans="1:7" ht="15" hidden="1" x14ac:dyDescent="0.2">
      <c r="A1195" s="4">
        <v>84</v>
      </c>
      <c r="B1195" s="7" t="s">
        <v>3</v>
      </c>
      <c r="C1195" s="276">
        <f>IF('INGRESO DE DATOS'!$D$21="Guayas/Santa Elena",'Tablas Guayaquil'!C1195,'Tablas Resto de Ecuador'!C1195)</f>
        <v>19749</v>
      </c>
      <c r="D1195" s="276">
        <f>IF('INGRESO DE DATOS'!$D$21="Guayas/Santa Elena",'Tablas Guayaquil'!D1195,'Tablas Resto de Ecuador'!D1195)</f>
        <v>16142</v>
      </c>
      <c r="E1195" s="38"/>
      <c r="F1195" s="33"/>
      <c r="G1195" s="33"/>
    </row>
    <row r="1196" spans="1:7" ht="15" hidden="1" x14ac:dyDescent="0.2">
      <c r="A1196" s="4">
        <v>1</v>
      </c>
      <c r="B1196" s="7" t="s">
        <v>4</v>
      </c>
      <c r="C1196" s="276">
        <f>IF('INGRESO DE DATOS'!$D$21="Guayas/Santa Elena",'Tablas Guayaquil'!C1196,'Tablas Resto de Ecuador'!C1196)</f>
        <v>1013</v>
      </c>
      <c r="D1196" s="276">
        <f>IF('INGRESO DE DATOS'!$D$21="Guayas/Santa Elena",'Tablas Guayaquil'!D1196,'Tablas Resto de Ecuador'!D1196)</f>
        <v>796</v>
      </c>
      <c r="E1196" s="38"/>
      <c r="F1196" s="32"/>
      <c r="G1196" s="32"/>
    </row>
    <row r="1197" spans="1:7" ht="15" hidden="1" x14ac:dyDescent="0.2">
      <c r="A1197" s="4">
        <v>2</v>
      </c>
      <c r="B1197" s="7" t="s">
        <v>1</v>
      </c>
      <c r="C1197" s="276">
        <f>IF('INGRESO DE DATOS'!$D$21="Guayas/Santa Elena",'Tablas Guayaquil'!C1197,'Tablas Resto de Ecuador'!C1197)</f>
        <v>1720</v>
      </c>
      <c r="D1197" s="276">
        <f>IF('INGRESO DE DATOS'!$D$21="Guayas/Santa Elena",'Tablas Guayaquil'!D1197,'Tablas Resto de Ecuador'!D1197)</f>
        <v>1349</v>
      </c>
      <c r="E1197" s="38"/>
      <c r="F1197" s="33"/>
      <c r="G1197" s="33"/>
    </row>
    <row r="1198" spans="1:7" ht="15" hidden="1" x14ac:dyDescent="0.2">
      <c r="A1198" s="4">
        <v>3</v>
      </c>
      <c r="B1198" s="7" t="s">
        <v>5</v>
      </c>
      <c r="C1198" s="276">
        <f>IF('INGRESO DE DATOS'!$D$21="Guayas/Santa Elena",'Tablas Guayaquil'!C1198,'Tablas Resto de Ecuador'!C1198)</f>
        <v>2428</v>
      </c>
      <c r="D1198" s="276">
        <f>IF('INGRESO DE DATOS'!$D$21="Guayas/Santa Elena",'Tablas Guayaquil'!D1198,'Tablas Resto de Ecuador'!D1198)</f>
        <v>1905</v>
      </c>
      <c r="E1198" s="38"/>
      <c r="F1198" s="33"/>
      <c r="G1198" s="33"/>
    </row>
    <row r="1199" spans="1:7" hidden="1" x14ac:dyDescent="0.15">
      <c r="A1199" s="4"/>
      <c r="B1199" s="8"/>
      <c r="C1199" s="9"/>
      <c r="D1199" s="9"/>
      <c r="E1199" s="9"/>
      <c r="F1199" s="9"/>
      <c r="G1199" s="9"/>
    </row>
    <row r="1200" spans="1:7" ht="18" hidden="1" x14ac:dyDescent="0.2">
      <c r="A1200" s="505" t="s">
        <v>28</v>
      </c>
      <c r="B1200" s="506"/>
      <c r="C1200" s="506"/>
      <c r="D1200" s="506"/>
      <c r="E1200" s="506"/>
      <c r="F1200" s="506"/>
      <c r="G1200" s="506"/>
    </row>
    <row r="1201" spans="1:7" hidden="1" x14ac:dyDescent="0.15">
      <c r="A1201" s="501" t="s">
        <v>0</v>
      </c>
      <c r="B1201" s="502"/>
      <c r="C1201" s="502"/>
      <c r="D1201" s="502"/>
      <c r="E1201" s="502"/>
      <c r="F1201" s="502"/>
      <c r="G1201" s="502"/>
    </row>
    <row r="1202" spans="1:7" hidden="1" x14ac:dyDescent="0.15">
      <c r="A1202" s="4" t="s">
        <v>2</v>
      </c>
      <c r="B1202" s="5" t="s">
        <v>2</v>
      </c>
      <c r="C1202" s="35">
        <v>10000</v>
      </c>
      <c r="D1202" s="35">
        <v>20000</v>
      </c>
      <c r="E1202" s="35"/>
      <c r="F1202" s="39"/>
      <c r="G1202" s="39"/>
    </row>
    <row r="1203" spans="1:7" hidden="1" x14ac:dyDescent="0.15">
      <c r="A1203" s="4">
        <v>18</v>
      </c>
      <c r="B1203" s="7"/>
      <c r="C1203" s="10">
        <f>+C1129*$K$2</f>
        <v>223.90666666666667</v>
      </c>
      <c r="D1203" s="10">
        <f t="shared" ref="D1203:G1203" si="842">+D1129*$K$2</f>
        <v>173.6</v>
      </c>
      <c r="E1203" s="10">
        <f t="shared" si="842"/>
        <v>0</v>
      </c>
      <c r="F1203" s="10">
        <f t="shared" si="842"/>
        <v>0</v>
      </c>
      <c r="G1203" s="10">
        <f t="shared" si="842"/>
        <v>0</v>
      </c>
    </row>
    <row r="1204" spans="1:7" hidden="1" x14ac:dyDescent="0.15">
      <c r="A1204" s="4">
        <v>19</v>
      </c>
      <c r="B1204" s="7"/>
      <c r="C1204" s="10">
        <f t="shared" ref="C1204:G1204" si="843">+C1130*$K$2</f>
        <v>223.90666666666667</v>
      </c>
      <c r="D1204" s="10">
        <f t="shared" si="843"/>
        <v>173.6</v>
      </c>
      <c r="E1204" s="10">
        <f t="shared" si="843"/>
        <v>0</v>
      </c>
      <c r="F1204" s="10">
        <f t="shared" si="843"/>
        <v>0</v>
      </c>
      <c r="G1204" s="10">
        <f t="shared" si="843"/>
        <v>0</v>
      </c>
    </row>
    <row r="1205" spans="1:7" hidden="1" x14ac:dyDescent="0.15">
      <c r="A1205" s="4">
        <v>20</v>
      </c>
      <c r="B1205" s="7"/>
      <c r="C1205" s="10">
        <f t="shared" ref="C1205:G1205" si="844">+C1131*$K$2</f>
        <v>223.90666666666667</v>
      </c>
      <c r="D1205" s="10">
        <f t="shared" si="844"/>
        <v>173.6</v>
      </c>
      <c r="E1205" s="10">
        <f t="shared" si="844"/>
        <v>0</v>
      </c>
      <c r="F1205" s="10">
        <f t="shared" si="844"/>
        <v>0</v>
      </c>
      <c r="G1205" s="10">
        <f t="shared" si="844"/>
        <v>0</v>
      </c>
    </row>
    <row r="1206" spans="1:7" hidden="1" x14ac:dyDescent="0.15">
      <c r="A1206" s="4">
        <v>21</v>
      </c>
      <c r="B1206" s="7"/>
      <c r="C1206" s="10">
        <f t="shared" ref="C1206:G1206" si="845">+C1132*$K$2</f>
        <v>223.90666666666667</v>
      </c>
      <c r="D1206" s="10">
        <f t="shared" si="845"/>
        <v>173.6</v>
      </c>
      <c r="E1206" s="10">
        <f t="shared" si="845"/>
        <v>0</v>
      </c>
      <c r="F1206" s="10">
        <f t="shared" si="845"/>
        <v>0</v>
      </c>
      <c r="G1206" s="10">
        <f t="shared" si="845"/>
        <v>0</v>
      </c>
    </row>
    <row r="1207" spans="1:7" hidden="1" x14ac:dyDescent="0.15">
      <c r="A1207" s="4">
        <v>22</v>
      </c>
      <c r="B1207" s="7"/>
      <c r="C1207" s="10">
        <f t="shared" ref="C1207:G1207" si="846">+C1133*$K$2</f>
        <v>223.90666666666667</v>
      </c>
      <c r="D1207" s="10">
        <f t="shared" si="846"/>
        <v>173.6</v>
      </c>
      <c r="E1207" s="10">
        <f t="shared" si="846"/>
        <v>0</v>
      </c>
      <c r="F1207" s="10">
        <f t="shared" si="846"/>
        <v>0</v>
      </c>
      <c r="G1207" s="10">
        <f t="shared" si="846"/>
        <v>0</v>
      </c>
    </row>
    <row r="1208" spans="1:7" hidden="1" x14ac:dyDescent="0.15">
      <c r="A1208" s="4">
        <v>23</v>
      </c>
      <c r="B1208" s="7"/>
      <c r="C1208" s="10">
        <f t="shared" ref="C1208:G1208" si="847">+C1134*$K$2</f>
        <v>223.90666666666667</v>
      </c>
      <c r="D1208" s="10">
        <f t="shared" si="847"/>
        <v>173.6</v>
      </c>
      <c r="E1208" s="10">
        <f t="shared" si="847"/>
        <v>0</v>
      </c>
      <c r="F1208" s="10">
        <f t="shared" si="847"/>
        <v>0</v>
      </c>
      <c r="G1208" s="10">
        <f t="shared" si="847"/>
        <v>0</v>
      </c>
    </row>
    <row r="1209" spans="1:7" hidden="1" x14ac:dyDescent="0.15">
      <c r="A1209" s="4">
        <v>24</v>
      </c>
      <c r="B1209" s="7"/>
      <c r="C1209" s="10">
        <f t="shared" ref="C1209:G1209" si="848">+C1135*$K$2</f>
        <v>223.90666666666667</v>
      </c>
      <c r="D1209" s="10">
        <f t="shared" si="848"/>
        <v>173.6</v>
      </c>
      <c r="E1209" s="10">
        <f t="shared" si="848"/>
        <v>0</v>
      </c>
      <c r="F1209" s="10">
        <f t="shared" si="848"/>
        <v>0</v>
      </c>
      <c r="G1209" s="10">
        <f t="shared" si="848"/>
        <v>0</v>
      </c>
    </row>
    <row r="1210" spans="1:7" hidden="1" x14ac:dyDescent="0.15">
      <c r="A1210" s="4">
        <v>25</v>
      </c>
      <c r="B1210" s="7"/>
      <c r="C1210" s="10">
        <f t="shared" ref="C1210:G1210" si="849">+C1136*$K$2</f>
        <v>239.68</v>
      </c>
      <c r="D1210" s="10">
        <f t="shared" si="849"/>
        <v>184.24</v>
      </c>
      <c r="E1210" s="10">
        <f t="shared" si="849"/>
        <v>0</v>
      </c>
      <c r="F1210" s="10">
        <f t="shared" si="849"/>
        <v>0</v>
      </c>
      <c r="G1210" s="10">
        <f t="shared" si="849"/>
        <v>0</v>
      </c>
    </row>
    <row r="1211" spans="1:7" hidden="1" x14ac:dyDescent="0.15">
      <c r="A1211" s="4">
        <v>26</v>
      </c>
      <c r="B1211" s="7"/>
      <c r="C1211" s="10">
        <f t="shared" ref="C1211:G1211" si="850">+C1137*$K$2</f>
        <v>239.68</v>
      </c>
      <c r="D1211" s="10">
        <f t="shared" si="850"/>
        <v>184.24</v>
      </c>
      <c r="E1211" s="10">
        <f t="shared" si="850"/>
        <v>0</v>
      </c>
      <c r="F1211" s="10">
        <f t="shared" si="850"/>
        <v>0</v>
      </c>
      <c r="G1211" s="10">
        <f t="shared" si="850"/>
        <v>0</v>
      </c>
    </row>
    <row r="1212" spans="1:7" hidden="1" x14ac:dyDescent="0.15">
      <c r="A1212" s="4">
        <v>27</v>
      </c>
      <c r="B1212" s="7"/>
      <c r="C1212" s="10">
        <f t="shared" ref="C1212:G1212" si="851">+C1138*$K$2</f>
        <v>239.68</v>
      </c>
      <c r="D1212" s="10">
        <f t="shared" si="851"/>
        <v>184.24</v>
      </c>
      <c r="E1212" s="10">
        <f t="shared" si="851"/>
        <v>0</v>
      </c>
      <c r="F1212" s="10">
        <f t="shared" si="851"/>
        <v>0</v>
      </c>
      <c r="G1212" s="10">
        <f t="shared" si="851"/>
        <v>0</v>
      </c>
    </row>
    <row r="1213" spans="1:7" hidden="1" x14ac:dyDescent="0.15">
      <c r="A1213" s="4">
        <v>28</v>
      </c>
      <c r="B1213" s="7"/>
      <c r="C1213" s="10">
        <f t="shared" ref="C1213:G1213" si="852">+C1139*$K$2</f>
        <v>239.68</v>
      </c>
      <c r="D1213" s="10">
        <f t="shared" si="852"/>
        <v>184.24</v>
      </c>
      <c r="E1213" s="10">
        <f t="shared" si="852"/>
        <v>0</v>
      </c>
      <c r="F1213" s="10">
        <f t="shared" si="852"/>
        <v>0</v>
      </c>
      <c r="G1213" s="10">
        <f t="shared" si="852"/>
        <v>0</v>
      </c>
    </row>
    <row r="1214" spans="1:7" hidden="1" x14ac:dyDescent="0.15">
      <c r="A1214" s="4">
        <v>29</v>
      </c>
      <c r="B1214" s="7"/>
      <c r="C1214" s="10">
        <f t="shared" ref="C1214:G1214" si="853">+C1140*$K$2</f>
        <v>239.68</v>
      </c>
      <c r="D1214" s="10">
        <f t="shared" si="853"/>
        <v>184.24</v>
      </c>
      <c r="E1214" s="10">
        <f t="shared" si="853"/>
        <v>0</v>
      </c>
      <c r="F1214" s="10">
        <f t="shared" si="853"/>
        <v>0</v>
      </c>
      <c r="G1214" s="10">
        <f t="shared" si="853"/>
        <v>0</v>
      </c>
    </row>
    <row r="1215" spans="1:7" hidden="1" x14ac:dyDescent="0.15">
      <c r="A1215" s="4">
        <v>30</v>
      </c>
      <c r="B1215" s="7"/>
      <c r="C1215" s="10">
        <f t="shared" ref="C1215:G1215" si="854">+C1141*$K$2</f>
        <v>267.21333333333337</v>
      </c>
      <c r="D1215" s="10">
        <f t="shared" si="854"/>
        <v>203.46666666666667</v>
      </c>
      <c r="E1215" s="10">
        <f t="shared" si="854"/>
        <v>0</v>
      </c>
      <c r="F1215" s="10">
        <f t="shared" si="854"/>
        <v>0</v>
      </c>
      <c r="G1215" s="10">
        <f t="shared" si="854"/>
        <v>0</v>
      </c>
    </row>
    <row r="1216" spans="1:7" hidden="1" x14ac:dyDescent="0.15">
      <c r="A1216" s="4">
        <v>31</v>
      </c>
      <c r="B1216" s="7"/>
      <c r="C1216" s="10">
        <f t="shared" ref="C1216:G1216" si="855">+C1142*$K$2</f>
        <v>267.21333333333337</v>
      </c>
      <c r="D1216" s="10">
        <f t="shared" si="855"/>
        <v>203.46666666666667</v>
      </c>
      <c r="E1216" s="10">
        <f t="shared" si="855"/>
        <v>0</v>
      </c>
      <c r="F1216" s="10">
        <f t="shared" si="855"/>
        <v>0</v>
      </c>
      <c r="G1216" s="10">
        <f t="shared" si="855"/>
        <v>0</v>
      </c>
    </row>
    <row r="1217" spans="1:7" hidden="1" x14ac:dyDescent="0.15">
      <c r="A1217" s="4">
        <v>32</v>
      </c>
      <c r="B1217" s="7"/>
      <c r="C1217" s="10">
        <f t="shared" ref="C1217:G1217" si="856">+C1143*$K$2</f>
        <v>267.21333333333337</v>
      </c>
      <c r="D1217" s="10">
        <f t="shared" si="856"/>
        <v>203.46666666666667</v>
      </c>
      <c r="E1217" s="10">
        <f t="shared" si="856"/>
        <v>0</v>
      </c>
      <c r="F1217" s="10">
        <f t="shared" si="856"/>
        <v>0</v>
      </c>
      <c r="G1217" s="10">
        <f t="shared" si="856"/>
        <v>0</v>
      </c>
    </row>
    <row r="1218" spans="1:7" hidden="1" x14ac:dyDescent="0.15">
      <c r="A1218" s="4">
        <v>33</v>
      </c>
      <c r="B1218" s="7"/>
      <c r="C1218" s="10">
        <f t="shared" ref="C1218:G1218" si="857">+C1144*$K$2</f>
        <v>267.21333333333337</v>
      </c>
      <c r="D1218" s="10">
        <f t="shared" si="857"/>
        <v>203.46666666666667</v>
      </c>
      <c r="E1218" s="10">
        <f t="shared" si="857"/>
        <v>0</v>
      </c>
      <c r="F1218" s="10">
        <f t="shared" si="857"/>
        <v>0</v>
      </c>
      <c r="G1218" s="10">
        <f t="shared" si="857"/>
        <v>0</v>
      </c>
    </row>
    <row r="1219" spans="1:7" hidden="1" x14ac:dyDescent="0.15">
      <c r="A1219" s="4">
        <v>34</v>
      </c>
      <c r="B1219" s="7"/>
      <c r="C1219" s="10">
        <f t="shared" ref="C1219:G1219" si="858">+C1145*$K$2</f>
        <v>267.21333333333337</v>
      </c>
      <c r="D1219" s="10">
        <f t="shared" si="858"/>
        <v>203.46666666666667</v>
      </c>
      <c r="E1219" s="10">
        <f t="shared" si="858"/>
        <v>0</v>
      </c>
      <c r="F1219" s="10">
        <f t="shared" si="858"/>
        <v>0</v>
      </c>
      <c r="G1219" s="10">
        <f t="shared" si="858"/>
        <v>0</v>
      </c>
    </row>
    <row r="1220" spans="1:7" hidden="1" x14ac:dyDescent="0.15">
      <c r="A1220" s="4">
        <v>35</v>
      </c>
      <c r="B1220" s="7"/>
      <c r="C1220" s="10">
        <f t="shared" ref="C1220:G1220" si="859">+C1146*$K$2</f>
        <v>298.48</v>
      </c>
      <c r="D1220" s="10">
        <f t="shared" si="859"/>
        <v>226.61333333333334</v>
      </c>
      <c r="E1220" s="10">
        <f t="shared" si="859"/>
        <v>0</v>
      </c>
      <c r="F1220" s="10">
        <f t="shared" si="859"/>
        <v>0</v>
      </c>
      <c r="G1220" s="10">
        <f t="shared" si="859"/>
        <v>0</v>
      </c>
    </row>
    <row r="1221" spans="1:7" hidden="1" x14ac:dyDescent="0.15">
      <c r="A1221" s="4">
        <v>36</v>
      </c>
      <c r="B1221" s="7"/>
      <c r="C1221" s="10">
        <f t="shared" ref="C1221:G1221" si="860">+C1147*$K$2</f>
        <v>298.48</v>
      </c>
      <c r="D1221" s="10">
        <f t="shared" si="860"/>
        <v>226.61333333333334</v>
      </c>
      <c r="E1221" s="10">
        <f t="shared" si="860"/>
        <v>0</v>
      </c>
      <c r="F1221" s="10">
        <f t="shared" si="860"/>
        <v>0</v>
      </c>
      <c r="G1221" s="10">
        <f t="shared" si="860"/>
        <v>0</v>
      </c>
    </row>
    <row r="1222" spans="1:7" hidden="1" x14ac:dyDescent="0.15">
      <c r="A1222" s="4">
        <v>37</v>
      </c>
      <c r="B1222" s="7"/>
      <c r="C1222" s="10">
        <f t="shared" ref="C1222:G1222" si="861">+C1148*$K$2</f>
        <v>298.48</v>
      </c>
      <c r="D1222" s="10">
        <f t="shared" si="861"/>
        <v>226.61333333333334</v>
      </c>
      <c r="E1222" s="10">
        <f t="shared" si="861"/>
        <v>0</v>
      </c>
      <c r="F1222" s="10">
        <f t="shared" si="861"/>
        <v>0</v>
      </c>
      <c r="G1222" s="10">
        <f t="shared" si="861"/>
        <v>0</v>
      </c>
    </row>
    <row r="1223" spans="1:7" hidden="1" x14ac:dyDescent="0.15">
      <c r="A1223" s="4">
        <v>38</v>
      </c>
      <c r="B1223" s="7"/>
      <c r="C1223" s="10">
        <f t="shared" ref="C1223:G1223" si="862">+C1149*$K$2</f>
        <v>298.48</v>
      </c>
      <c r="D1223" s="10">
        <f t="shared" si="862"/>
        <v>226.61333333333334</v>
      </c>
      <c r="E1223" s="10">
        <f t="shared" si="862"/>
        <v>0</v>
      </c>
      <c r="F1223" s="10">
        <f t="shared" si="862"/>
        <v>0</v>
      </c>
      <c r="G1223" s="10">
        <f t="shared" si="862"/>
        <v>0</v>
      </c>
    </row>
    <row r="1224" spans="1:7" hidden="1" x14ac:dyDescent="0.15">
      <c r="A1224" s="4">
        <v>39</v>
      </c>
      <c r="B1224" s="7"/>
      <c r="C1224" s="10">
        <f t="shared" ref="C1224:G1224" si="863">+C1150*$K$2</f>
        <v>298.48</v>
      </c>
      <c r="D1224" s="10">
        <f t="shared" si="863"/>
        <v>226.61333333333334</v>
      </c>
      <c r="E1224" s="10">
        <f t="shared" si="863"/>
        <v>0</v>
      </c>
      <c r="F1224" s="10">
        <f t="shared" si="863"/>
        <v>0</v>
      </c>
      <c r="G1224" s="10">
        <f t="shared" si="863"/>
        <v>0</v>
      </c>
    </row>
    <row r="1225" spans="1:7" hidden="1" x14ac:dyDescent="0.15">
      <c r="A1225" s="4">
        <v>40</v>
      </c>
      <c r="B1225" s="7"/>
      <c r="C1225" s="10">
        <f t="shared" ref="C1225:G1225" si="864">+C1151*$K$2</f>
        <v>334.69333333333333</v>
      </c>
      <c r="D1225" s="10">
        <f t="shared" si="864"/>
        <v>253.58666666666667</v>
      </c>
      <c r="E1225" s="10">
        <f t="shared" si="864"/>
        <v>0</v>
      </c>
      <c r="F1225" s="10">
        <f t="shared" si="864"/>
        <v>0</v>
      </c>
      <c r="G1225" s="10">
        <f t="shared" si="864"/>
        <v>0</v>
      </c>
    </row>
    <row r="1226" spans="1:7" hidden="1" x14ac:dyDescent="0.15">
      <c r="A1226" s="4">
        <v>41</v>
      </c>
      <c r="B1226" s="7"/>
      <c r="C1226" s="10">
        <f t="shared" ref="C1226:G1226" si="865">+C1152*$K$2</f>
        <v>334.69333333333333</v>
      </c>
      <c r="D1226" s="10">
        <f t="shared" si="865"/>
        <v>253.58666666666667</v>
      </c>
      <c r="E1226" s="10">
        <f t="shared" si="865"/>
        <v>0</v>
      </c>
      <c r="F1226" s="10">
        <f t="shared" si="865"/>
        <v>0</v>
      </c>
      <c r="G1226" s="10">
        <f t="shared" si="865"/>
        <v>0</v>
      </c>
    </row>
    <row r="1227" spans="1:7" hidden="1" x14ac:dyDescent="0.15">
      <c r="A1227" s="4">
        <v>42</v>
      </c>
      <c r="B1227" s="7"/>
      <c r="C1227" s="10">
        <f t="shared" ref="C1227:G1227" si="866">+C1153*$K$2</f>
        <v>334.69333333333333</v>
      </c>
      <c r="D1227" s="10">
        <f t="shared" si="866"/>
        <v>253.58666666666667</v>
      </c>
      <c r="E1227" s="10">
        <f t="shared" si="866"/>
        <v>0</v>
      </c>
      <c r="F1227" s="10">
        <f t="shared" si="866"/>
        <v>0</v>
      </c>
      <c r="G1227" s="10">
        <f t="shared" si="866"/>
        <v>0</v>
      </c>
    </row>
    <row r="1228" spans="1:7" hidden="1" x14ac:dyDescent="0.15">
      <c r="A1228" s="4">
        <v>43</v>
      </c>
      <c r="B1228" s="7"/>
      <c r="C1228" s="10">
        <f t="shared" ref="C1228:G1228" si="867">+C1154*$K$2</f>
        <v>334.69333333333333</v>
      </c>
      <c r="D1228" s="10">
        <f t="shared" si="867"/>
        <v>253.58666666666667</v>
      </c>
      <c r="E1228" s="10">
        <f t="shared" si="867"/>
        <v>0</v>
      </c>
      <c r="F1228" s="10">
        <f t="shared" si="867"/>
        <v>0</v>
      </c>
      <c r="G1228" s="10">
        <f t="shared" si="867"/>
        <v>0</v>
      </c>
    </row>
    <row r="1229" spans="1:7" hidden="1" x14ac:dyDescent="0.15">
      <c r="A1229" s="4">
        <v>44</v>
      </c>
      <c r="B1229" s="7"/>
      <c r="C1229" s="10">
        <f t="shared" ref="C1229:G1229" si="868">+C1155*$K$2</f>
        <v>334.69333333333333</v>
      </c>
      <c r="D1229" s="10">
        <f t="shared" si="868"/>
        <v>253.58666666666667</v>
      </c>
      <c r="E1229" s="10">
        <f t="shared" si="868"/>
        <v>0</v>
      </c>
      <c r="F1229" s="10">
        <f t="shared" si="868"/>
        <v>0</v>
      </c>
      <c r="G1229" s="10">
        <f t="shared" si="868"/>
        <v>0</v>
      </c>
    </row>
    <row r="1230" spans="1:7" hidden="1" x14ac:dyDescent="0.15">
      <c r="A1230" s="4">
        <v>45</v>
      </c>
      <c r="B1230" s="7"/>
      <c r="C1230" s="10">
        <f t="shared" ref="C1230:G1230" si="869">+C1156*$K$2</f>
        <v>374.64000000000004</v>
      </c>
      <c r="D1230" s="10">
        <f t="shared" si="869"/>
        <v>284.48</v>
      </c>
      <c r="E1230" s="10">
        <f t="shared" si="869"/>
        <v>0</v>
      </c>
      <c r="F1230" s="10">
        <f t="shared" si="869"/>
        <v>0</v>
      </c>
      <c r="G1230" s="10">
        <f t="shared" si="869"/>
        <v>0</v>
      </c>
    </row>
    <row r="1231" spans="1:7" hidden="1" x14ac:dyDescent="0.15">
      <c r="A1231" s="4">
        <v>46</v>
      </c>
      <c r="B1231" s="7"/>
      <c r="C1231" s="10">
        <f t="shared" ref="C1231:G1231" si="870">+C1157*$K$2</f>
        <v>374.64000000000004</v>
      </c>
      <c r="D1231" s="10">
        <f t="shared" si="870"/>
        <v>284.48</v>
      </c>
      <c r="E1231" s="10">
        <f t="shared" si="870"/>
        <v>0</v>
      </c>
      <c r="F1231" s="10">
        <f t="shared" si="870"/>
        <v>0</v>
      </c>
      <c r="G1231" s="10">
        <f t="shared" si="870"/>
        <v>0</v>
      </c>
    </row>
    <row r="1232" spans="1:7" hidden="1" x14ac:dyDescent="0.15">
      <c r="A1232" s="4">
        <v>47</v>
      </c>
      <c r="B1232" s="7"/>
      <c r="C1232" s="10">
        <f t="shared" ref="C1232:G1232" si="871">+C1158*$K$2</f>
        <v>374.64000000000004</v>
      </c>
      <c r="D1232" s="10">
        <f t="shared" si="871"/>
        <v>284.48</v>
      </c>
      <c r="E1232" s="10">
        <f t="shared" si="871"/>
        <v>0</v>
      </c>
      <c r="F1232" s="10">
        <f t="shared" si="871"/>
        <v>0</v>
      </c>
      <c r="G1232" s="10">
        <f t="shared" si="871"/>
        <v>0</v>
      </c>
    </row>
    <row r="1233" spans="1:7" hidden="1" x14ac:dyDescent="0.15">
      <c r="A1233" s="4">
        <v>48</v>
      </c>
      <c r="B1233" s="7"/>
      <c r="C1233" s="10">
        <f t="shared" ref="C1233:G1233" si="872">+C1159*$K$2</f>
        <v>374.64000000000004</v>
      </c>
      <c r="D1233" s="10">
        <f t="shared" si="872"/>
        <v>284.48</v>
      </c>
      <c r="E1233" s="10">
        <f t="shared" si="872"/>
        <v>0</v>
      </c>
      <c r="F1233" s="10">
        <f t="shared" si="872"/>
        <v>0</v>
      </c>
      <c r="G1233" s="10">
        <f t="shared" si="872"/>
        <v>0</v>
      </c>
    </row>
    <row r="1234" spans="1:7" hidden="1" x14ac:dyDescent="0.15">
      <c r="A1234" s="4">
        <v>49</v>
      </c>
      <c r="B1234" s="7"/>
      <c r="C1234" s="10">
        <f t="shared" ref="C1234:G1234" si="873">+C1160*$K$2</f>
        <v>374.64000000000004</v>
      </c>
      <c r="D1234" s="10">
        <f t="shared" si="873"/>
        <v>284.48</v>
      </c>
      <c r="E1234" s="10">
        <f t="shared" si="873"/>
        <v>0</v>
      </c>
      <c r="F1234" s="10">
        <f t="shared" si="873"/>
        <v>0</v>
      </c>
      <c r="G1234" s="10">
        <f t="shared" si="873"/>
        <v>0</v>
      </c>
    </row>
    <row r="1235" spans="1:7" hidden="1" x14ac:dyDescent="0.15">
      <c r="A1235" s="4">
        <v>50</v>
      </c>
      <c r="B1235" s="7"/>
      <c r="C1235" s="10">
        <f t="shared" ref="C1235:G1235" si="874">+C1161*$K$2</f>
        <v>419.72</v>
      </c>
      <c r="D1235" s="10">
        <f t="shared" si="874"/>
        <v>319.57333333333332</v>
      </c>
      <c r="E1235" s="10">
        <f t="shared" si="874"/>
        <v>0</v>
      </c>
      <c r="F1235" s="10">
        <f t="shared" si="874"/>
        <v>0</v>
      </c>
      <c r="G1235" s="10">
        <f t="shared" si="874"/>
        <v>0</v>
      </c>
    </row>
    <row r="1236" spans="1:7" hidden="1" x14ac:dyDescent="0.15">
      <c r="A1236" s="4">
        <v>51</v>
      </c>
      <c r="B1236" s="7"/>
      <c r="C1236" s="10">
        <f t="shared" ref="C1236:G1236" si="875">+C1162*$K$2</f>
        <v>419.72</v>
      </c>
      <c r="D1236" s="10">
        <f t="shared" si="875"/>
        <v>319.57333333333332</v>
      </c>
      <c r="E1236" s="10">
        <f t="shared" si="875"/>
        <v>0</v>
      </c>
      <c r="F1236" s="10">
        <f t="shared" si="875"/>
        <v>0</v>
      </c>
      <c r="G1236" s="10">
        <f t="shared" si="875"/>
        <v>0</v>
      </c>
    </row>
    <row r="1237" spans="1:7" hidden="1" x14ac:dyDescent="0.15">
      <c r="A1237" s="4">
        <v>52</v>
      </c>
      <c r="B1237" s="7"/>
      <c r="C1237" s="10">
        <f t="shared" ref="C1237:G1237" si="876">+C1163*$K$2</f>
        <v>419.72</v>
      </c>
      <c r="D1237" s="10">
        <f t="shared" si="876"/>
        <v>319.57333333333332</v>
      </c>
      <c r="E1237" s="10">
        <f t="shared" si="876"/>
        <v>0</v>
      </c>
      <c r="F1237" s="10">
        <f t="shared" si="876"/>
        <v>0</v>
      </c>
      <c r="G1237" s="10">
        <f t="shared" si="876"/>
        <v>0</v>
      </c>
    </row>
    <row r="1238" spans="1:7" hidden="1" x14ac:dyDescent="0.15">
      <c r="A1238" s="4">
        <v>53</v>
      </c>
      <c r="B1238" s="7"/>
      <c r="C1238" s="10">
        <f t="shared" ref="C1238:G1238" si="877">+C1164*$K$2</f>
        <v>419.72</v>
      </c>
      <c r="D1238" s="10">
        <f t="shared" si="877"/>
        <v>319.57333333333332</v>
      </c>
      <c r="E1238" s="10">
        <f t="shared" si="877"/>
        <v>0</v>
      </c>
      <c r="F1238" s="10">
        <f t="shared" si="877"/>
        <v>0</v>
      </c>
      <c r="G1238" s="10">
        <f t="shared" si="877"/>
        <v>0</v>
      </c>
    </row>
    <row r="1239" spans="1:7" hidden="1" x14ac:dyDescent="0.15">
      <c r="A1239" s="4">
        <v>54</v>
      </c>
      <c r="B1239" s="7"/>
      <c r="C1239" s="10">
        <f t="shared" ref="C1239:G1239" si="878">+C1165*$K$2</f>
        <v>419.72</v>
      </c>
      <c r="D1239" s="10">
        <f t="shared" si="878"/>
        <v>319.57333333333332</v>
      </c>
      <c r="E1239" s="10">
        <f t="shared" si="878"/>
        <v>0</v>
      </c>
      <c r="F1239" s="10">
        <f t="shared" si="878"/>
        <v>0</v>
      </c>
      <c r="G1239" s="10">
        <f t="shared" si="878"/>
        <v>0</v>
      </c>
    </row>
    <row r="1240" spans="1:7" hidden="1" x14ac:dyDescent="0.15">
      <c r="A1240" s="4">
        <v>55</v>
      </c>
      <c r="B1240" s="7"/>
      <c r="C1240" s="10">
        <f t="shared" ref="C1240:G1240" si="879">+C1166*$K$2</f>
        <v>469.28000000000003</v>
      </c>
      <c r="D1240" s="10">
        <f t="shared" si="879"/>
        <v>358.86666666666667</v>
      </c>
      <c r="E1240" s="10">
        <f t="shared" si="879"/>
        <v>0</v>
      </c>
      <c r="F1240" s="10">
        <f t="shared" si="879"/>
        <v>0</v>
      </c>
      <c r="G1240" s="10">
        <f t="shared" si="879"/>
        <v>0</v>
      </c>
    </row>
    <row r="1241" spans="1:7" hidden="1" x14ac:dyDescent="0.15">
      <c r="A1241" s="4">
        <v>56</v>
      </c>
      <c r="B1241" s="7"/>
      <c r="C1241" s="10">
        <f t="shared" ref="C1241:G1241" si="880">+C1167*$K$2</f>
        <v>469.28000000000003</v>
      </c>
      <c r="D1241" s="10">
        <f t="shared" si="880"/>
        <v>358.86666666666667</v>
      </c>
      <c r="E1241" s="10">
        <f t="shared" si="880"/>
        <v>0</v>
      </c>
      <c r="F1241" s="10">
        <f t="shared" si="880"/>
        <v>0</v>
      </c>
      <c r="G1241" s="10">
        <f t="shared" si="880"/>
        <v>0</v>
      </c>
    </row>
    <row r="1242" spans="1:7" hidden="1" x14ac:dyDescent="0.15">
      <c r="A1242" s="4">
        <v>57</v>
      </c>
      <c r="B1242" s="7"/>
      <c r="C1242" s="10">
        <f t="shared" ref="C1242:G1242" si="881">+C1168*$K$2</f>
        <v>469.28000000000003</v>
      </c>
      <c r="D1242" s="10">
        <f t="shared" si="881"/>
        <v>358.86666666666667</v>
      </c>
      <c r="E1242" s="10">
        <f t="shared" si="881"/>
        <v>0</v>
      </c>
      <c r="F1242" s="10">
        <f t="shared" si="881"/>
        <v>0</v>
      </c>
      <c r="G1242" s="10">
        <f t="shared" si="881"/>
        <v>0</v>
      </c>
    </row>
    <row r="1243" spans="1:7" hidden="1" x14ac:dyDescent="0.15">
      <c r="A1243" s="4">
        <v>58</v>
      </c>
      <c r="B1243" s="7"/>
      <c r="C1243" s="10">
        <f t="shared" ref="C1243:G1243" si="882">+C1169*$K$2</f>
        <v>469.28000000000003</v>
      </c>
      <c r="D1243" s="10">
        <f t="shared" si="882"/>
        <v>358.86666666666667</v>
      </c>
      <c r="E1243" s="10">
        <f t="shared" si="882"/>
        <v>0</v>
      </c>
      <c r="F1243" s="10">
        <f t="shared" si="882"/>
        <v>0</v>
      </c>
      <c r="G1243" s="10">
        <f t="shared" si="882"/>
        <v>0</v>
      </c>
    </row>
    <row r="1244" spans="1:7" hidden="1" x14ac:dyDescent="0.15">
      <c r="A1244" s="4">
        <v>59</v>
      </c>
      <c r="B1244" s="7"/>
      <c r="C1244" s="10">
        <f t="shared" ref="C1244:G1244" si="883">+C1170*$K$2</f>
        <v>469.28000000000003</v>
      </c>
      <c r="D1244" s="10">
        <f t="shared" si="883"/>
        <v>358.86666666666667</v>
      </c>
      <c r="E1244" s="10">
        <f t="shared" si="883"/>
        <v>0</v>
      </c>
      <c r="F1244" s="10">
        <f t="shared" si="883"/>
        <v>0</v>
      </c>
      <c r="G1244" s="10">
        <f t="shared" si="883"/>
        <v>0</v>
      </c>
    </row>
    <row r="1245" spans="1:7" hidden="1" x14ac:dyDescent="0.15">
      <c r="A1245" s="4">
        <v>60</v>
      </c>
      <c r="B1245" s="7"/>
      <c r="C1245" s="10">
        <f t="shared" ref="C1245:G1245" si="884">+C1171*$K$2</f>
        <v>502.04</v>
      </c>
      <c r="D1245" s="10">
        <f t="shared" si="884"/>
        <v>385</v>
      </c>
      <c r="E1245" s="10">
        <f t="shared" si="884"/>
        <v>0</v>
      </c>
      <c r="F1245" s="10">
        <f t="shared" si="884"/>
        <v>0</v>
      </c>
      <c r="G1245" s="10">
        <f t="shared" si="884"/>
        <v>0</v>
      </c>
    </row>
    <row r="1246" spans="1:7" hidden="1" x14ac:dyDescent="0.15">
      <c r="A1246" s="4">
        <v>61</v>
      </c>
      <c r="B1246" s="7"/>
      <c r="C1246" s="10">
        <f t="shared" ref="C1246:G1246" si="885">+C1172*$K$2</f>
        <v>559.25333333333333</v>
      </c>
      <c r="D1246" s="10">
        <f t="shared" si="885"/>
        <v>430.92</v>
      </c>
      <c r="E1246" s="10">
        <f t="shared" si="885"/>
        <v>0</v>
      </c>
      <c r="F1246" s="10">
        <f t="shared" si="885"/>
        <v>0</v>
      </c>
      <c r="G1246" s="10">
        <f t="shared" si="885"/>
        <v>0</v>
      </c>
    </row>
    <row r="1247" spans="1:7" hidden="1" x14ac:dyDescent="0.15">
      <c r="A1247" s="4">
        <v>62</v>
      </c>
      <c r="B1247" s="7"/>
      <c r="C1247" s="10">
        <f t="shared" ref="C1247:G1247" si="886">+C1173*$K$2</f>
        <v>621.13333333333333</v>
      </c>
      <c r="D1247" s="10">
        <f t="shared" si="886"/>
        <v>481.04</v>
      </c>
      <c r="E1247" s="10">
        <f t="shared" si="886"/>
        <v>0</v>
      </c>
      <c r="F1247" s="10">
        <f t="shared" si="886"/>
        <v>0</v>
      </c>
      <c r="G1247" s="10">
        <f t="shared" si="886"/>
        <v>0</v>
      </c>
    </row>
    <row r="1248" spans="1:7" hidden="1" x14ac:dyDescent="0.15">
      <c r="A1248" s="4">
        <v>63</v>
      </c>
      <c r="B1248" s="7"/>
      <c r="C1248" s="10">
        <f t="shared" ref="C1248:G1248" si="887">+C1174*$K$2</f>
        <v>687.5866666666667</v>
      </c>
      <c r="D1248" s="10">
        <f t="shared" si="887"/>
        <v>535.36</v>
      </c>
      <c r="E1248" s="10">
        <f t="shared" si="887"/>
        <v>0</v>
      </c>
      <c r="F1248" s="10">
        <f t="shared" si="887"/>
        <v>0</v>
      </c>
      <c r="G1248" s="10">
        <f t="shared" si="887"/>
        <v>0</v>
      </c>
    </row>
    <row r="1249" spans="1:7" hidden="1" x14ac:dyDescent="0.15">
      <c r="A1249" s="4">
        <v>64</v>
      </c>
      <c r="B1249" s="7"/>
      <c r="C1249" s="10">
        <f t="shared" ref="C1249:G1249" si="888">+C1175*$K$2</f>
        <v>758.61333333333334</v>
      </c>
      <c r="D1249" s="10">
        <f t="shared" si="888"/>
        <v>593.78666666666675</v>
      </c>
      <c r="E1249" s="10">
        <f t="shared" si="888"/>
        <v>0</v>
      </c>
      <c r="F1249" s="10">
        <f t="shared" si="888"/>
        <v>0</v>
      </c>
      <c r="G1249" s="10">
        <f t="shared" si="888"/>
        <v>0</v>
      </c>
    </row>
    <row r="1250" spans="1:7" hidden="1" x14ac:dyDescent="0.15">
      <c r="A1250" s="4">
        <v>65</v>
      </c>
      <c r="B1250" s="7"/>
      <c r="C1250" s="10">
        <f t="shared" ref="C1250:G1250" si="889">+C1176*$K$2</f>
        <v>834.21333333333337</v>
      </c>
      <c r="D1250" s="10">
        <f t="shared" si="889"/>
        <v>656.22666666666669</v>
      </c>
      <c r="E1250" s="10">
        <f t="shared" si="889"/>
        <v>0</v>
      </c>
      <c r="F1250" s="10">
        <f t="shared" si="889"/>
        <v>0</v>
      </c>
      <c r="G1250" s="10">
        <f t="shared" si="889"/>
        <v>0</v>
      </c>
    </row>
    <row r="1251" spans="1:7" hidden="1" x14ac:dyDescent="0.15">
      <c r="A1251" s="4">
        <v>66</v>
      </c>
      <c r="B1251" s="7"/>
      <c r="C1251" s="10">
        <f t="shared" ref="C1251:G1251" si="890">+C1177*$K$2</f>
        <v>914.38666666666666</v>
      </c>
      <c r="D1251" s="10">
        <f t="shared" si="890"/>
        <v>722.68000000000006</v>
      </c>
      <c r="E1251" s="10">
        <f t="shared" si="890"/>
        <v>0</v>
      </c>
      <c r="F1251" s="10">
        <f t="shared" si="890"/>
        <v>0</v>
      </c>
      <c r="G1251" s="10">
        <f t="shared" si="890"/>
        <v>0</v>
      </c>
    </row>
    <row r="1252" spans="1:7" hidden="1" x14ac:dyDescent="0.15">
      <c r="A1252" s="4">
        <v>67</v>
      </c>
      <c r="B1252" s="7"/>
      <c r="C1252" s="10">
        <f t="shared" ref="C1252:G1252" si="891">+C1178*$K$2</f>
        <v>999.32</v>
      </c>
      <c r="D1252" s="10">
        <f t="shared" si="891"/>
        <v>793.33333333333337</v>
      </c>
      <c r="E1252" s="10">
        <f t="shared" si="891"/>
        <v>0</v>
      </c>
      <c r="F1252" s="10">
        <f t="shared" si="891"/>
        <v>0</v>
      </c>
      <c r="G1252" s="10">
        <f t="shared" si="891"/>
        <v>0</v>
      </c>
    </row>
    <row r="1253" spans="1:7" hidden="1" x14ac:dyDescent="0.15">
      <c r="A1253" s="4">
        <v>68</v>
      </c>
      <c r="B1253" s="7"/>
      <c r="C1253" s="10">
        <f t="shared" ref="C1253:G1253" si="892">+C1179*$K$2</f>
        <v>1088.6400000000001</v>
      </c>
      <c r="D1253" s="10">
        <f t="shared" si="892"/>
        <v>868.18666666666672</v>
      </c>
      <c r="E1253" s="10">
        <f t="shared" si="892"/>
        <v>0</v>
      </c>
      <c r="F1253" s="10">
        <f t="shared" si="892"/>
        <v>0</v>
      </c>
      <c r="G1253" s="10">
        <f t="shared" si="892"/>
        <v>0</v>
      </c>
    </row>
    <row r="1254" spans="1:7" hidden="1" x14ac:dyDescent="0.15">
      <c r="A1254" s="4">
        <v>69</v>
      </c>
      <c r="B1254" s="7"/>
      <c r="C1254" s="10">
        <f t="shared" ref="C1254:G1254" si="893">+C1180*$K$2</f>
        <v>1182.72</v>
      </c>
      <c r="D1254" s="10">
        <f t="shared" si="893"/>
        <v>946.96</v>
      </c>
      <c r="E1254" s="10">
        <f t="shared" si="893"/>
        <v>0</v>
      </c>
      <c r="F1254" s="10">
        <f t="shared" si="893"/>
        <v>0</v>
      </c>
      <c r="G1254" s="10">
        <f t="shared" si="893"/>
        <v>0</v>
      </c>
    </row>
    <row r="1255" spans="1:7" hidden="1" x14ac:dyDescent="0.15">
      <c r="A1255" s="4">
        <v>70</v>
      </c>
      <c r="B1255" s="7"/>
      <c r="C1255" s="10">
        <f t="shared" ref="C1255:G1255" si="894">+C1181*$K$2</f>
        <v>1281.28</v>
      </c>
      <c r="D1255" s="10">
        <f t="shared" si="894"/>
        <v>1030.1200000000001</v>
      </c>
      <c r="E1255" s="10">
        <f t="shared" si="894"/>
        <v>0</v>
      </c>
      <c r="F1255" s="10">
        <f t="shared" si="894"/>
        <v>0</v>
      </c>
      <c r="G1255" s="10">
        <f t="shared" si="894"/>
        <v>0</v>
      </c>
    </row>
    <row r="1256" spans="1:7" hidden="1" x14ac:dyDescent="0.15">
      <c r="A1256" s="4">
        <v>71</v>
      </c>
      <c r="B1256" s="7"/>
      <c r="C1256" s="10">
        <f t="shared" ref="C1256:G1256" si="895">+C1182*$K$2</f>
        <v>1384.6000000000001</v>
      </c>
      <c r="D1256" s="10">
        <f t="shared" si="895"/>
        <v>1117.2</v>
      </c>
      <c r="E1256" s="10">
        <f t="shared" si="895"/>
        <v>0</v>
      </c>
      <c r="F1256" s="10">
        <f t="shared" si="895"/>
        <v>0</v>
      </c>
      <c r="G1256" s="10">
        <f t="shared" si="895"/>
        <v>0</v>
      </c>
    </row>
    <row r="1257" spans="1:7" hidden="1" x14ac:dyDescent="0.15">
      <c r="A1257" s="4">
        <v>72</v>
      </c>
      <c r="B1257" s="7"/>
      <c r="C1257" s="10">
        <f t="shared" ref="C1257:G1257" si="896">+C1183*$K$2</f>
        <v>1492.2133333333334</v>
      </c>
      <c r="D1257" s="10">
        <f t="shared" si="896"/>
        <v>1208.3866666666668</v>
      </c>
      <c r="E1257" s="10">
        <f t="shared" si="896"/>
        <v>0</v>
      </c>
      <c r="F1257" s="10">
        <f t="shared" si="896"/>
        <v>0</v>
      </c>
      <c r="G1257" s="10">
        <f t="shared" si="896"/>
        <v>0</v>
      </c>
    </row>
    <row r="1258" spans="1:7" hidden="1" x14ac:dyDescent="0.15">
      <c r="A1258" s="4">
        <v>73</v>
      </c>
      <c r="B1258" s="7"/>
      <c r="C1258" s="10">
        <f t="shared" ref="C1258:G1258" si="897">+C1184*$K$2</f>
        <v>1604.7733333333333</v>
      </c>
      <c r="D1258" s="10">
        <f t="shared" si="897"/>
        <v>1303.68</v>
      </c>
      <c r="E1258" s="10">
        <f t="shared" si="897"/>
        <v>0</v>
      </c>
      <c r="F1258" s="10">
        <f t="shared" si="897"/>
        <v>0</v>
      </c>
      <c r="G1258" s="10">
        <f t="shared" si="897"/>
        <v>0</v>
      </c>
    </row>
    <row r="1259" spans="1:7" hidden="1" x14ac:dyDescent="0.15">
      <c r="A1259" s="4">
        <v>74</v>
      </c>
      <c r="B1259" s="7"/>
      <c r="C1259" s="10">
        <f t="shared" ref="C1259:G1259" si="898">+C1185*$K$2</f>
        <v>1721.8133333333335</v>
      </c>
      <c r="D1259" s="10">
        <f t="shared" si="898"/>
        <v>1403.0800000000002</v>
      </c>
      <c r="E1259" s="10">
        <f t="shared" si="898"/>
        <v>0</v>
      </c>
      <c r="F1259" s="10">
        <f t="shared" si="898"/>
        <v>0</v>
      </c>
      <c r="G1259" s="10">
        <f t="shared" si="898"/>
        <v>0</v>
      </c>
    </row>
    <row r="1260" spans="1:7" hidden="1" x14ac:dyDescent="0.15">
      <c r="A1260" s="4">
        <v>75</v>
      </c>
      <c r="B1260" s="7"/>
      <c r="C1260" s="10">
        <f t="shared" ref="C1260:G1260" si="899">+C1186*$K$2</f>
        <v>1843.24</v>
      </c>
      <c r="D1260" s="10">
        <f t="shared" si="899"/>
        <v>1506.5866666666668</v>
      </c>
      <c r="E1260" s="10">
        <f t="shared" si="899"/>
        <v>0</v>
      </c>
      <c r="F1260" s="10">
        <f t="shared" si="899"/>
        <v>0</v>
      </c>
      <c r="G1260" s="10">
        <f t="shared" si="899"/>
        <v>0</v>
      </c>
    </row>
    <row r="1261" spans="1:7" hidden="1" x14ac:dyDescent="0.15">
      <c r="A1261" s="4">
        <v>76</v>
      </c>
      <c r="B1261" s="7"/>
      <c r="C1261" s="10">
        <f t="shared" ref="C1261:G1261" si="900">+C1187*$K$2</f>
        <v>1843.24</v>
      </c>
      <c r="D1261" s="10">
        <f t="shared" si="900"/>
        <v>1506.5866666666668</v>
      </c>
      <c r="E1261" s="10">
        <f t="shared" si="900"/>
        <v>0</v>
      </c>
      <c r="F1261" s="10">
        <f t="shared" si="900"/>
        <v>0</v>
      </c>
      <c r="G1261" s="10">
        <f t="shared" si="900"/>
        <v>0</v>
      </c>
    </row>
    <row r="1262" spans="1:7" hidden="1" x14ac:dyDescent="0.15">
      <c r="A1262" s="4">
        <v>77</v>
      </c>
      <c r="B1262" s="7"/>
      <c r="C1262" s="10">
        <f t="shared" ref="C1262:G1262" si="901">+C1188*$K$2</f>
        <v>1843.24</v>
      </c>
      <c r="D1262" s="10">
        <f t="shared" si="901"/>
        <v>1506.5866666666668</v>
      </c>
      <c r="E1262" s="10">
        <f t="shared" si="901"/>
        <v>0</v>
      </c>
      <c r="F1262" s="10">
        <f t="shared" si="901"/>
        <v>0</v>
      </c>
      <c r="G1262" s="10">
        <f t="shared" si="901"/>
        <v>0</v>
      </c>
    </row>
    <row r="1263" spans="1:7" hidden="1" x14ac:dyDescent="0.15">
      <c r="A1263" s="4">
        <v>78</v>
      </c>
      <c r="B1263" s="7"/>
      <c r="C1263" s="10">
        <f t="shared" ref="C1263:G1263" si="902">+C1189*$K$2</f>
        <v>1843.24</v>
      </c>
      <c r="D1263" s="10">
        <f t="shared" si="902"/>
        <v>1506.5866666666668</v>
      </c>
      <c r="E1263" s="10">
        <f t="shared" si="902"/>
        <v>0</v>
      </c>
      <c r="F1263" s="10">
        <f t="shared" si="902"/>
        <v>0</v>
      </c>
      <c r="G1263" s="10">
        <f t="shared" si="902"/>
        <v>0</v>
      </c>
    </row>
    <row r="1264" spans="1:7" hidden="1" x14ac:dyDescent="0.15">
      <c r="A1264" s="4">
        <v>79</v>
      </c>
      <c r="B1264" s="7"/>
      <c r="C1264" s="10">
        <f t="shared" ref="C1264:G1264" si="903">+C1190*$K$2</f>
        <v>1843.24</v>
      </c>
      <c r="D1264" s="10">
        <f t="shared" si="903"/>
        <v>1506.5866666666668</v>
      </c>
      <c r="E1264" s="10">
        <f t="shared" si="903"/>
        <v>0</v>
      </c>
      <c r="F1264" s="10">
        <f t="shared" si="903"/>
        <v>0</v>
      </c>
      <c r="G1264" s="10">
        <f t="shared" si="903"/>
        <v>0</v>
      </c>
    </row>
    <row r="1265" spans="1:7" hidden="1" x14ac:dyDescent="0.15">
      <c r="A1265" s="4">
        <v>80</v>
      </c>
      <c r="B1265" s="7"/>
      <c r="C1265" s="10">
        <f t="shared" ref="C1265:E1265" si="904">+C1191*$K$2</f>
        <v>1843.24</v>
      </c>
      <c r="D1265" s="10">
        <f t="shared" si="904"/>
        <v>1506.5866666666668</v>
      </c>
      <c r="E1265" s="10">
        <f t="shared" si="904"/>
        <v>0</v>
      </c>
      <c r="F1265" s="10"/>
      <c r="G1265" s="10"/>
    </row>
    <row r="1266" spans="1:7" hidden="1" x14ac:dyDescent="0.15">
      <c r="A1266" s="4">
        <v>81</v>
      </c>
      <c r="B1266" s="7"/>
      <c r="C1266" s="10">
        <f t="shared" ref="C1266:E1266" si="905">+C1192*$K$2</f>
        <v>1843.24</v>
      </c>
      <c r="D1266" s="10">
        <f t="shared" si="905"/>
        <v>1506.5866666666668</v>
      </c>
      <c r="E1266" s="10">
        <f t="shared" si="905"/>
        <v>0</v>
      </c>
      <c r="F1266" s="10"/>
      <c r="G1266" s="10"/>
    </row>
    <row r="1267" spans="1:7" hidden="1" x14ac:dyDescent="0.15">
      <c r="A1267" s="4">
        <v>82</v>
      </c>
      <c r="B1267" s="7"/>
      <c r="C1267" s="10">
        <f t="shared" ref="C1267:E1267" si="906">+C1193*$K$2</f>
        <v>1843.24</v>
      </c>
      <c r="D1267" s="10">
        <f t="shared" si="906"/>
        <v>1506.5866666666668</v>
      </c>
      <c r="E1267" s="10">
        <f t="shared" si="906"/>
        <v>0</v>
      </c>
      <c r="F1267" s="10"/>
      <c r="G1267" s="10"/>
    </row>
    <row r="1268" spans="1:7" hidden="1" x14ac:dyDescent="0.15">
      <c r="A1268" s="4">
        <v>83</v>
      </c>
      <c r="B1268" s="7"/>
      <c r="C1268" s="10">
        <f t="shared" ref="C1268:E1268" si="907">+C1194*$K$2</f>
        <v>1843.24</v>
      </c>
      <c r="D1268" s="10">
        <f t="shared" si="907"/>
        <v>1506.5866666666668</v>
      </c>
      <c r="E1268" s="10">
        <f t="shared" si="907"/>
        <v>0</v>
      </c>
      <c r="F1268" s="10"/>
      <c r="G1268" s="10"/>
    </row>
    <row r="1269" spans="1:7" hidden="1" x14ac:dyDescent="0.15">
      <c r="A1269" s="4">
        <v>84</v>
      </c>
      <c r="B1269" s="7" t="s">
        <v>3</v>
      </c>
      <c r="C1269" s="10">
        <f t="shared" ref="C1269:G1269" si="908">+C1195*$K$2</f>
        <v>1843.24</v>
      </c>
      <c r="D1269" s="10">
        <f t="shared" si="908"/>
        <v>1506.5866666666668</v>
      </c>
      <c r="E1269" s="10">
        <f t="shared" si="908"/>
        <v>0</v>
      </c>
      <c r="F1269" s="10">
        <f t="shared" si="908"/>
        <v>0</v>
      </c>
      <c r="G1269" s="10">
        <f t="shared" si="908"/>
        <v>0</v>
      </c>
    </row>
    <row r="1270" spans="1:7" hidden="1" x14ac:dyDescent="0.15">
      <c r="A1270" s="4">
        <v>1</v>
      </c>
      <c r="B1270" s="7" t="s">
        <v>4</v>
      </c>
      <c r="C1270" s="10">
        <f t="shared" ref="C1270:G1270" si="909">+C1196*$K$2</f>
        <v>94.546666666666667</v>
      </c>
      <c r="D1270" s="10">
        <f t="shared" si="909"/>
        <v>74.293333333333337</v>
      </c>
      <c r="E1270" s="10">
        <f t="shared" si="909"/>
        <v>0</v>
      </c>
      <c r="F1270" s="10">
        <f t="shared" si="909"/>
        <v>0</v>
      </c>
      <c r="G1270" s="10">
        <f t="shared" si="909"/>
        <v>0</v>
      </c>
    </row>
    <row r="1271" spans="1:7" hidden="1" x14ac:dyDescent="0.15">
      <c r="A1271" s="4">
        <v>2</v>
      </c>
      <c r="B1271" s="7" t="s">
        <v>1</v>
      </c>
      <c r="C1271" s="10">
        <f t="shared" ref="C1271:G1271" si="910">+C1197*$K$2</f>
        <v>160.53333333333333</v>
      </c>
      <c r="D1271" s="10">
        <f t="shared" si="910"/>
        <v>125.90666666666667</v>
      </c>
      <c r="E1271" s="10">
        <f t="shared" si="910"/>
        <v>0</v>
      </c>
      <c r="F1271" s="10">
        <f t="shared" si="910"/>
        <v>0</v>
      </c>
      <c r="G1271" s="10">
        <f t="shared" si="910"/>
        <v>0</v>
      </c>
    </row>
    <row r="1272" spans="1:7" hidden="1" x14ac:dyDescent="0.15">
      <c r="A1272" s="4">
        <v>3</v>
      </c>
      <c r="B1272" s="7" t="s">
        <v>5</v>
      </c>
      <c r="C1272" s="10">
        <f t="shared" ref="C1272:G1272" si="911">+C1198*$K$2</f>
        <v>226.61333333333334</v>
      </c>
      <c r="D1272" s="10">
        <f t="shared" si="911"/>
        <v>177.8</v>
      </c>
      <c r="E1272" s="10">
        <f t="shared" si="911"/>
        <v>0</v>
      </c>
      <c r="F1272" s="10">
        <f t="shared" si="911"/>
        <v>0</v>
      </c>
      <c r="G1272" s="10">
        <f t="shared" si="911"/>
        <v>0</v>
      </c>
    </row>
    <row r="1273" spans="1:7" ht="14" hidden="1" thickBot="1" x14ac:dyDescent="0.2"/>
    <row r="1274" spans="1:7" ht="18" hidden="1" x14ac:dyDescent="0.2">
      <c r="A1274" s="498" t="s">
        <v>27</v>
      </c>
      <c r="B1274" s="499"/>
      <c r="C1274" s="499"/>
      <c r="D1274" s="499"/>
      <c r="E1274" s="499"/>
      <c r="F1274" s="499"/>
      <c r="G1274" s="500"/>
    </row>
    <row r="1275" spans="1:7" ht="18" hidden="1" x14ac:dyDescent="0.2">
      <c r="A1275" s="492" t="s">
        <v>12</v>
      </c>
      <c r="B1275" s="493"/>
      <c r="C1275" s="493"/>
      <c r="D1275" s="493"/>
      <c r="E1275" s="493"/>
      <c r="F1275" s="493"/>
      <c r="G1275" s="494"/>
    </row>
    <row r="1276" spans="1:7" hidden="1" x14ac:dyDescent="0.15">
      <c r="A1276" s="495" t="s">
        <v>0</v>
      </c>
      <c r="B1276" s="496"/>
      <c r="C1276" s="496"/>
      <c r="D1276" s="496"/>
      <c r="E1276" s="496"/>
      <c r="F1276" s="496"/>
      <c r="G1276" s="497"/>
    </row>
    <row r="1277" spans="1:7" hidden="1" x14ac:dyDescent="0.15">
      <c r="A1277" s="24" t="s">
        <v>2</v>
      </c>
      <c r="B1277" s="25" t="s">
        <v>2</v>
      </c>
      <c r="C1277" s="35">
        <v>10000</v>
      </c>
      <c r="D1277" s="35">
        <v>20000</v>
      </c>
      <c r="E1277" s="35"/>
      <c r="F1277" s="40"/>
      <c r="G1277" s="41"/>
    </row>
    <row r="1278" spans="1:7" ht="14" hidden="1" x14ac:dyDescent="0.15">
      <c r="A1278" s="24">
        <v>18</v>
      </c>
      <c r="B1278" s="25"/>
      <c r="C1278" s="33">
        <f>+C1129*$K$3</f>
        <v>659.72500000000002</v>
      </c>
      <c r="D1278" s="33">
        <f t="shared" ref="D1278:E1278" si="912">+D1129*$K$3</f>
        <v>511.50000000000006</v>
      </c>
      <c r="E1278" s="33">
        <f t="shared" si="912"/>
        <v>0</v>
      </c>
      <c r="F1278" s="33">
        <f t="shared" ref="F1278:G1278" si="913">+F604*$K$3</f>
        <v>0</v>
      </c>
      <c r="G1278" s="33">
        <f t="shared" si="913"/>
        <v>0</v>
      </c>
    </row>
    <row r="1279" spans="1:7" ht="14" hidden="1" x14ac:dyDescent="0.15">
      <c r="A1279" s="24">
        <v>19</v>
      </c>
      <c r="B1279" s="25"/>
      <c r="C1279" s="33">
        <f t="shared" ref="C1279:E1279" si="914">+C1130*$K$3</f>
        <v>659.72500000000002</v>
      </c>
      <c r="D1279" s="33">
        <f t="shared" si="914"/>
        <v>511.50000000000006</v>
      </c>
      <c r="E1279" s="33">
        <f t="shared" si="914"/>
        <v>0</v>
      </c>
      <c r="F1279" s="33">
        <f t="shared" ref="F1279:G1279" si="915">+F605*$K$3</f>
        <v>238.11177500000005</v>
      </c>
      <c r="G1279" s="33">
        <f t="shared" si="915"/>
        <v>187.07012500000002</v>
      </c>
    </row>
    <row r="1280" spans="1:7" ht="14" hidden="1" x14ac:dyDescent="0.15">
      <c r="A1280" s="24">
        <v>20</v>
      </c>
      <c r="B1280" s="25"/>
      <c r="C1280" s="33">
        <f t="shared" ref="C1280:E1280" si="916">+C1131*$K$3</f>
        <v>659.72500000000002</v>
      </c>
      <c r="D1280" s="33">
        <f t="shared" si="916"/>
        <v>511.50000000000006</v>
      </c>
      <c r="E1280" s="33">
        <f t="shared" si="916"/>
        <v>0</v>
      </c>
      <c r="F1280" s="33">
        <f t="shared" ref="F1280:G1280" si="917">+F606*$K$3</f>
        <v>238.11177500000005</v>
      </c>
      <c r="G1280" s="33">
        <f t="shared" si="917"/>
        <v>187.07012500000002</v>
      </c>
    </row>
    <row r="1281" spans="1:7" ht="14" hidden="1" x14ac:dyDescent="0.15">
      <c r="A1281" s="24">
        <v>21</v>
      </c>
      <c r="B1281" s="25"/>
      <c r="C1281" s="33">
        <f t="shared" ref="C1281:E1281" si="918">+C1132*$K$3</f>
        <v>659.72500000000002</v>
      </c>
      <c r="D1281" s="33">
        <f t="shared" si="918"/>
        <v>511.50000000000006</v>
      </c>
      <c r="E1281" s="33">
        <f t="shared" si="918"/>
        <v>0</v>
      </c>
      <c r="F1281" s="33">
        <f t="shared" ref="F1281:G1281" si="919">+F607*$K$3</f>
        <v>238.11177500000005</v>
      </c>
      <c r="G1281" s="33">
        <f t="shared" si="919"/>
        <v>187.07012500000002</v>
      </c>
    </row>
    <row r="1282" spans="1:7" ht="14" hidden="1" x14ac:dyDescent="0.15">
      <c r="A1282" s="24">
        <v>22</v>
      </c>
      <c r="B1282" s="25"/>
      <c r="C1282" s="33">
        <f t="shared" ref="C1282:E1282" si="920">+C1133*$K$3</f>
        <v>659.72500000000002</v>
      </c>
      <c r="D1282" s="33">
        <f t="shared" si="920"/>
        <v>511.50000000000006</v>
      </c>
      <c r="E1282" s="33">
        <f t="shared" si="920"/>
        <v>0</v>
      </c>
      <c r="F1282" s="33">
        <f t="shared" ref="F1282:G1282" si="921">+F608*$K$3</f>
        <v>238.11177500000005</v>
      </c>
      <c r="G1282" s="33">
        <f t="shared" si="921"/>
        <v>187.07012500000002</v>
      </c>
    </row>
    <row r="1283" spans="1:7" ht="14" hidden="1" x14ac:dyDescent="0.15">
      <c r="A1283" s="24">
        <v>23</v>
      </c>
      <c r="B1283" s="25"/>
      <c r="C1283" s="33">
        <f t="shared" ref="C1283:E1283" si="922">+C1134*$K$3</f>
        <v>659.72500000000002</v>
      </c>
      <c r="D1283" s="33">
        <f t="shared" si="922"/>
        <v>511.50000000000006</v>
      </c>
      <c r="E1283" s="33">
        <f t="shared" si="922"/>
        <v>0</v>
      </c>
      <c r="F1283" s="33">
        <f t="shared" ref="F1283:G1283" si="923">+F609*$K$3</f>
        <v>238.11177500000005</v>
      </c>
      <c r="G1283" s="33">
        <f t="shared" si="923"/>
        <v>187.07012500000002</v>
      </c>
    </row>
    <row r="1284" spans="1:7" ht="14" hidden="1" x14ac:dyDescent="0.15">
      <c r="A1284" s="24">
        <v>24</v>
      </c>
      <c r="B1284" s="25"/>
      <c r="C1284" s="33">
        <f t="shared" ref="C1284:E1284" si="924">+C1135*$K$3</f>
        <v>659.72500000000002</v>
      </c>
      <c r="D1284" s="33">
        <f t="shared" si="924"/>
        <v>511.50000000000006</v>
      </c>
      <c r="E1284" s="33">
        <f t="shared" si="924"/>
        <v>0</v>
      </c>
      <c r="F1284" s="33">
        <f t="shared" ref="F1284:G1284" si="925">+F610*$K$3</f>
        <v>238.11177500000005</v>
      </c>
      <c r="G1284" s="33">
        <f t="shared" si="925"/>
        <v>187.07012500000002</v>
      </c>
    </row>
    <row r="1285" spans="1:7" ht="14" hidden="1" x14ac:dyDescent="0.15">
      <c r="A1285" s="24">
        <v>25</v>
      </c>
      <c r="B1285" s="25"/>
      <c r="C1285" s="33">
        <f t="shared" ref="C1285:E1285" si="926">+C1136*$K$3</f>
        <v>706.2</v>
      </c>
      <c r="D1285" s="33">
        <f t="shared" si="926"/>
        <v>542.85</v>
      </c>
      <c r="E1285" s="33">
        <f t="shared" si="926"/>
        <v>0</v>
      </c>
      <c r="F1285" s="33">
        <f t="shared" ref="F1285:G1285" si="927">+F611*$K$3</f>
        <v>238.11177500000005</v>
      </c>
      <c r="G1285" s="33">
        <f t="shared" si="927"/>
        <v>187.07012500000002</v>
      </c>
    </row>
    <row r="1286" spans="1:7" ht="14" hidden="1" x14ac:dyDescent="0.15">
      <c r="A1286" s="24">
        <v>26</v>
      </c>
      <c r="B1286" s="25"/>
      <c r="C1286" s="33">
        <f t="shared" ref="C1286:E1286" si="928">+C1137*$K$3</f>
        <v>706.2</v>
      </c>
      <c r="D1286" s="33">
        <f t="shared" si="928"/>
        <v>542.85</v>
      </c>
      <c r="E1286" s="33">
        <f t="shared" si="928"/>
        <v>0</v>
      </c>
      <c r="F1286" s="33">
        <f t="shared" ref="F1286:G1286" si="929">+F612*$K$3</f>
        <v>254.09326250000004</v>
      </c>
      <c r="G1286" s="33">
        <f t="shared" si="929"/>
        <v>199.33498749999998</v>
      </c>
    </row>
    <row r="1287" spans="1:7" ht="14" hidden="1" x14ac:dyDescent="0.15">
      <c r="A1287" s="24">
        <v>27</v>
      </c>
      <c r="B1287" s="25"/>
      <c r="C1287" s="33">
        <f t="shared" ref="C1287:E1287" si="930">+C1138*$K$3</f>
        <v>706.2</v>
      </c>
      <c r="D1287" s="33">
        <f t="shared" si="930"/>
        <v>542.85</v>
      </c>
      <c r="E1287" s="33">
        <f t="shared" si="930"/>
        <v>0</v>
      </c>
      <c r="F1287" s="33">
        <f t="shared" ref="F1287:G1287" si="931">+F613*$K$3</f>
        <v>254.09326250000004</v>
      </c>
      <c r="G1287" s="33">
        <f t="shared" si="931"/>
        <v>199.33498749999998</v>
      </c>
    </row>
    <row r="1288" spans="1:7" ht="14" hidden="1" x14ac:dyDescent="0.15">
      <c r="A1288" s="24">
        <v>28</v>
      </c>
      <c r="B1288" s="25"/>
      <c r="C1288" s="33">
        <f t="shared" ref="C1288:E1288" si="932">+C1139*$K$3</f>
        <v>706.2</v>
      </c>
      <c r="D1288" s="33">
        <f t="shared" si="932"/>
        <v>542.85</v>
      </c>
      <c r="E1288" s="33">
        <f t="shared" si="932"/>
        <v>0</v>
      </c>
      <c r="F1288" s="33">
        <f t="shared" ref="F1288:G1288" si="933">+F614*$K$3</f>
        <v>254.09326250000004</v>
      </c>
      <c r="G1288" s="33">
        <f t="shared" si="933"/>
        <v>199.33498749999998</v>
      </c>
    </row>
    <row r="1289" spans="1:7" ht="14" hidden="1" x14ac:dyDescent="0.15">
      <c r="A1289" s="24">
        <v>29</v>
      </c>
      <c r="B1289" s="25"/>
      <c r="C1289" s="33">
        <f t="shared" ref="C1289:E1289" si="934">+C1140*$K$3</f>
        <v>706.2</v>
      </c>
      <c r="D1289" s="33">
        <f t="shared" si="934"/>
        <v>542.85</v>
      </c>
      <c r="E1289" s="33">
        <f t="shared" si="934"/>
        <v>0</v>
      </c>
      <c r="F1289" s="33">
        <f t="shared" ref="F1289:G1289" si="935">+F615*$K$3</f>
        <v>254.09326250000004</v>
      </c>
      <c r="G1289" s="33">
        <f t="shared" si="935"/>
        <v>199.33498749999998</v>
      </c>
    </row>
    <row r="1290" spans="1:7" ht="14" hidden="1" x14ac:dyDescent="0.15">
      <c r="A1290" s="24">
        <v>30</v>
      </c>
      <c r="B1290" s="25"/>
      <c r="C1290" s="33">
        <f t="shared" ref="C1290:E1290" si="936">+C1141*$K$3</f>
        <v>787.32500000000005</v>
      </c>
      <c r="D1290" s="33">
        <f t="shared" si="936"/>
        <v>599.5</v>
      </c>
      <c r="E1290" s="33">
        <f t="shared" si="936"/>
        <v>0</v>
      </c>
      <c r="F1290" s="33">
        <f t="shared" ref="F1290:G1290" si="937">+F616*$K$3</f>
        <v>254.09326250000004</v>
      </c>
      <c r="G1290" s="33">
        <f t="shared" si="937"/>
        <v>199.33498749999998</v>
      </c>
    </row>
    <row r="1291" spans="1:7" ht="14" hidden="1" x14ac:dyDescent="0.15">
      <c r="A1291" s="24">
        <v>31</v>
      </c>
      <c r="B1291" s="25"/>
      <c r="C1291" s="33">
        <f t="shared" ref="C1291:E1291" si="938">+C1142*$K$3</f>
        <v>787.32500000000005</v>
      </c>
      <c r="D1291" s="33">
        <f t="shared" si="938"/>
        <v>599.5</v>
      </c>
      <c r="E1291" s="33">
        <f t="shared" si="938"/>
        <v>0</v>
      </c>
      <c r="F1291" s="33">
        <f t="shared" ref="F1291:G1291" si="939">+F617*$K$3</f>
        <v>282.58738750000003</v>
      </c>
      <c r="G1291" s="33">
        <f t="shared" si="939"/>
        <v>221.75862500000005</v>
      </c>
    </row>
    <row r="1292" spans="1:7" ht="14" hidden="1" x14ac:dyDescent="0.15">
      <c r="A1292" s="24">
        <v>32</v>
      </c>
      <c r="B1292" s="25"/>
      <c r="C1292" s="33">
        <f t="shared" ref="C1292:E1292" si="940">+C1143*$K$3</f>
        <v>787.32500000000005</v>
      </c>
      <c r="D1292" s="33">
        <f t="shared" si="940"/>
        <v>599.5</v>
      </c>
      <c r="E1292" s="33">
        <f t="shared" si="940"/>
        <v>0</v>
      </c>
      <c r="F1292" s="33">
        <f t="shared" ref="F1292:G1292" si="941">+F618*$K$3</f>
        <v>282.58738750000003</v>
      </c>
      <c r="G1292" s="33">
        <f t="shared" si="941"/>
        <v>221.75862500000005</v>
      </c>
    </row>
    <row r="1293" spans="1:7" ht="14" hidden="1" x14ac:dyDescent="0.15">
      <c r="A1293" s="24">
        <v>33</v>
      </c>
      <c r="B1293" s="25"/>
      <c r="C1293" s="33">
        <f t="shared" ref="C1293:E1293" si="942">+C1144*$K$3</f>
        <v>787.32500000000005</v>
      </c>
      <c r="D1293" s="33">
        <f t="shared" si="942"/>
        <v>599.5</v>
      </c>
      <c r="E1293" s="33">
        <f t="shared" si="942"/>
        <v>0</v>
      </c>
      <c r="F1293" s="33">
        <f t="shared" ref="F1293:G1293" si="943">+F619*$K$3</f>
        <v>282.58738750000003</v>
      </c>
      <c r="G1293" s="33">
        <f t="shared" si="943"/>
        <v>221.75862500000005</v>
      </c>
    </row>
    <row r="1294" spans="1:7" ht="14" hidden="1" x14ac:dyDescent="0.15">
      <c r="A1294" s="24">
        <v>34</v>
      </c>
      <c r="B1294" s="25"/>
      <c r="C1294" s="33">
        <f t="shared" ref="C1294:E1294" si="944">+C1145*$K$3</f>
        <v>787.32500000000005</v>
      </c>
      <c r="D1294" s="33">
        <f t="shared" si="944"/>
        <v>599.5</v>
      </c>
      <c r="E1294" s="33">
        <f t="shared" si="944"/>
        <v>0</v>
      </c>
      <c r="F1294" s="33">
        <f t="shared" ref="F1294:G1294" si="945">+F620*$K$3</f>
        <v>282.58738750000003</v>
      </c>
      <c r="G1294" s="33">
        <f t="shared" si="945"/>
        <v>221.75862500000005</v>
      </c>
    </row>
    <row r="1295" spans="1:7" ht="14" hidden="1" x14ac:dyDescent="0.15">
      <c r="A1295" s="24">
        <v>35</v>
      </c>
      <c r="B1295" s="25"/>
      <c r="C1295" s="33">
        <f t="shared" ref="C1295:E1295" si="946">+C1146*$K$3</f>
        <v>879.45</v>
      </c>
      <c r="D1295" s="33">
        <f t="shared" si="946"/>
        <v>667.7</v>
      </c>
      <c r="E1295" s="33">
        <f t="shared" si="946"/>
        <v>0</v>
      </c>
      <c r="F1295" s="33">
        <f t="shared" ref="F1295:G1295" si="947">+F621*$K$3</f>
        <v>282.58738750000003</v>
      </c>
      <c r="G1295" s="33">
        <f t="shared" si="947"/>
        <v>221.75862500000005</v>
      </c>
    </row>
    <row r="1296" spans="1:7" ht="14" hidden="1" x14ac:dyDescent="0.15">
      <c r="A1296" s="24">
        <v>36</v>
      </c>
      <c r="B1296" s="25"/>
      <c r="C1296" s="33">
        <f t="shared" ref="C1296:E1296" si="948">+C1147*$K$3</f>
        <v>879.45</v>
      </c>
      <c r="D1296" s="33">
        <f t="shared" si="948"/>
        <v>667.7</v>
      </c>
      <c r="E1296" s="33">
        <f t="shared" si="948"/>
        <v>0</v>
      </c>
      <c r="F1296" s="33">
        <f t="shared" ref="F1296:G1296" si="949">+F622*$K$3</f>
        <v>316.40867500000002</v>
      </c>
      <c r="G1296" s="33">
        <f t="shared" si="949"/>
        <v>248.27055000000001</v>
      </c>
    </row>
    <row r="1297" spans="1:7" ht="14" hidden="1" x14ac:dyDescent="0.15">
      <c r="A1297" s="24">
        <v>37</v>
      </c>
      <c r="B1297" s="25"/>
      <c r="C1297" s="33">
        <f t="shared" ref="C1297:E1297" si="950">+C1148*$K$3</f>
        <v>879.45</v>
      </c>
      <c r="D1297" s="33">
        <f t="shared" si="950"/>
        <v>667.7</v>
      </c>
      <c r="E1297" s="33">
        <f t="shared" si="950"/>
        <v>0</v>
      </c>
      <c r="F1297" s="33">
        <f t="shared" ref="F1297:G1297" si="951">+F623*$K$3</f>
        <v>316.40867500000002</v>
      </c>
      <c r="G1297" s="33">
        <f t="shared" si="951"/>
        <v>248.27055000000001</v>
      </c>
    </row>
    <row r="1298" spans="1:7" ht="14" hidden="1" x14ac:dyDescent="0.15">
      <c r="A1298" s="24">
        <v>38</v>
      </c>
      <c r="B1298" s="25"/>
      <c r="C1298" s="33">
        <f t="shared" ref="C1298:E1298" si="952">+C1149*$K$3</f>
        <v>879.45</v>
      </c>
      <c r="D1298" s="33">
        <f t="shared" si="952"/>
        <v>667.7</v>
      </c>
      <c r="E1298" s="33">
        <f t="shared" si="952"/>
        <v>0</v>
      </c>
      <c r="F1298" s="33">
        <f t="shared" ref="F1298:G1298" si="953">+F624*$K$3</f>
        <v>316.40867500000002</v>
      </c>
      <c r="G1298" s="33">
        <f t="shared" si="953"/>
        <v>248.27055000000001</v>
      </c>
    </row>
    <row r="1299" spans="1:7" ht="14" hidden="1" x14ac:dyDescent="0.15">
      <c r="A1299" s="24">
        <v>39</v>
      </c>
      <c r="B1299" s="25"/>
      <c r="C1299" s="33">
        <f t="shared" ref="C1299:E1299" si="954">+C1150*$K$3</f>
        <v>879.45</v>
      </c>
      <c r="D1299" s="33">
        <f t="shared" si="954"/>
        <v>667.7</v>
      </c>
      <c r="E1299" s="33">
        <f t="shared" si="954"/>
        <v>0</v>
      </c>
      <c r="F1299" s="33">
        <f t="shared" ref="F1299:G1299" si="955">+F625*$K$3</f>
        <v>316.40867500000002</v>
      </c>
      <c r="G1299" s="33">
        <f t="shared" si="955"/>
        <v>248.27055000000001</v>
      </c>
    </row>
    <row r="1300" spans="1:7" ht="14" hidden="1" x14ac:dyDescent="0.15">
      <c r="A1300" s="24">
        <v>40</v>
      </c>
      <c r="B1300" s="25"/>
      <c r="C1300" s="33">
        <f t="shared" ref="C1300:E1300" si="956">+C1151*$K$3</f>
        <v>986.15000000000009</v>
      </c>
      <c r="D1300" s="33">
        <f t="shared" si="956"/>
        <v>747.17500000000007</v>
      </c>
      <c r="E1300" s="33">
        <f t="shared" si="956"/>
        <v>0</v>
      </c>
      <c r="F1300" s="33">
        <f t="shared" ref="F1300:G1300" si="957">+F626*$K$3</f>
        <v>316.40867500000002</v>
      </c>
      <c r="G1300" s="33">
        <f t="shared" si="957"/>
        <v>248.27055000000001</v>
      </c>
    </row>
    <row r="1301" spans="1:7" ht="14" hidden="1" x14ac:dyDescent="0.15">
      <c r="A1301" s="24">
        <v>41</v>
      </c>
      <c r="B1301" s="25"/>
      <c r="C1301" s="33">
        <f t="shared" ref="C1301:E1301" si="958">+C1152*$K$3</f>
        <v>986.15000000000009</v>
      </c>
      <c r="D1301" s="33">
        <f t="shared" si="958"/>
        <v>747.17500000000007</v>
      </c>
      <c r="E1301" s="33">
        <f t="shared" si="958"/>
        <v>0</v>
      </c>
      <c r="F1301" s="33">
        <f t="shared" ref="F1301:G1301" si="959">+F627*$K$3</f>
        <v>356.05267500000008</v>
      </c>
      <c r="G1301" s="33">
        <f t="shared" si="959"/>
        <v>279.24242500000003</v>
      </c>
    </row>
    <row r="1302" spans="1:7" ht="14" hidden="1" x14ac:dyDescent="0.15">
      <c r="A1302" s="24">
        <v>42</v>
      </c>
      <c r="B1302" s="25"/>
      <c r="C1302" s="33">
        <f t="shared" ref="C1302:E1302" si="960">+C1153*$K$3</f>
        <v>986.15000000000009</v>
      </c>
      <c r="D1302" s="33">
        <f t="shared" si="960"/>
        <v>747.17500000000007</v>
      </c>
      <c r="E1302" s="33">
        <f t="shared" si="960"/>
        <v>0</v>
      </c>
      <c r="F1302" s="33">
        <f t="shared" ref="F1302:G1302" si="961">+F628*$K$3</f>
        <v>356.05267500000008</v>
      </c>
      <c r="G1302" s="33">
        <f t="shared" si="961"/>
        <v>279.24242500000003</v>
      </c>
    </row>
    <row r="1303" spans="1:7" ht="14" hidden="1" x14ac:dyDescent="0.15">
      <c r="A1303" s="24">
        <v>43</v>
      </c>
      <c r="B1303" s="25"/>
      <c r="C1303" s="33">
        <f t="shared" ref="C1303:E1303" si="962">+C1154*$K$3</f>
        <v>986.15000000000009</v>
      </c>
      <c r="D1303" s="33">
        <f t="shared" si="962"/>
        <v>747.17500000000007</v>
      </c>
      <c r="E1303" s="33">
        <f t="shared" si="962"/>
        <v>0</v>
      </c>
      <c r="F1303" s="33">
        <f t="shared" ref="F1303:G1303" si="963">+F629*$K$3</f>
        <v>356.05267500000008</v>
      </c>
      <c r="G1303" s="33">
        <f t="shared" si="963"/>
        <v>279.24242500000003</v>
      </c>
    </row>
    <row r="1304" spans="1:7" ht="14" hidden="1" x14ac:dyDescent="0.15">
      <c r="A1304" s="24">
        <v>44</v>
      </c>
      <c r="B1304" s="25"/>
      <c r="C1304" s="33">
        <f t="shared" ref="C1304:E1304" si="964">+C1155*$K$3</f>
        <v>986.15000000000009</v>
      </c>
      <c r="D1304" s="33">
        <f t="shared" si="964"/>
        <v>747.17500000000007</v>
      </c>
      <c r="E1304" s="33">
        <f t="shared" si="964"/>
        <v>0</v>
      </c>
      <c r="F1304" s="33">
        <f t="shared" ref="F1304:G1304" si="965">+F630*$K$3</f>
        <v>356.05267500000008</v>
      </c>
      <c r="G1304" s="33">
        <f t="shared" si="965"/>
        <v>279.24242500000003</v>
      </c>
    </row>
    <row r="1305" spans="1:7" ht="14" hidden="1" x14ac:dyDescent="0.15">
      <c r="A1305" s="24">
        <v>45</v>
      </c>
      <c r="B1305" s="25"/>
      <c r="C1305" s="33">
        <f t="shared" ref="C1305:E1305" si="966">+C1156*$K$3</f>
        <v>1103.8500000000001</v>
      </c>
      <c r="D1305" s="33">
        <f t="shared" si="966"/>
        <v>838.2</v>
      </c>
      <c r="E1305" s="33">
        <f t="shared" si="966"/>
        <v>0</v>
      </c>
      <c r="F1305" s="33">
        <f t="shared" ref="F1305:G1305" si="967">+F631*$K$3</f>
        <v>356.05267500000008</v>
      </c>
      <c r="G1305" s="33">
        <f t="shared" si="967"/>
        <v>279.24242500000003</v>
      </c>
    </row>
    <row r="1306" spans="1:7" ht="14" hidden="1" x14ac:dyDescent="0.15">
      <c r="A1306" s="24">
        <v>46</v>
      </c>
      <c r="B1306" s="25"/>
      <c r="C1306" s="33">
        <f t="shared" ref="C1306:E1306" si="968">+C1157*$K$3</f>
        <v>1103.8500000000001</v>
      </c>
      <c r="D1306" s="33">
        <f t="shared" si="968"/>
        <v>838.2</v>
      </c>
      <c r="E1306" s="33">
        <f t="shared" si="968"/>
        <v>0</v>
      </c>
      <c r="F1306" s="33">
        <f t="shared" ref="F1306:G1306" si="969">+F632*$K$3</f>
        <v>400.65217500000006</v>
      </c>
      <c r="G1306" s="33">
        <f t="shared" si="969"/>
        <v>314.55036250000006</v>
      </c>
    </row>
    <row r="1307" spans="1:7" ht="14" hidden="1" x14ac:dyDescent="0.15">
      <c r="A1307" s="24">
        <v>47</v>
      </c>
      <c r="B1307" s="25"/>
      <c r="C1307" s="33">
        <f t="shared" ref="C1307:E1307" si="970">+C1158*$K$3</f>
        <v>1103.8500000000001</v>
      </c>
      <c r="D1307" s="33">
        <f t="shared" si="970"/>
        <v>838.2</v>
      </c>
      <c r="E1307" s="33">
        <f t="shared" si="970"/>
        <v>0</v>
      </c>
      <c r="F1307" s="33">
        <f t="shared" ref="F1307:G1307" si="971">+F633*$K$3</f>
        <v>400.65217500000006</v>
      </c>
      <c r="G1307" s="33">
        <f t="shared" si="971"/>
        <v>314.55036250000006</v>
      </c>
    </row>
    <row r="1308" spans="1:7" ht="14" hidden="1" x14ac:dyDescent="0.15">
      <c r="A1308" s="24">
        <v>48</v>
      </c>
      <c r="B1308" s="25"/>
      <c r="C1308" s="33">
        <f t="shared" ref="C1308:E1308" si="972">+C1159*$K$3</f>
        <v>1103.8500000000001</v>
      </c>
      <c r="D1308" s="33">
        <f t="shared" si="972"/>
        <v>838.2</v>
      </c>
      <c r="E1308" s="33">
        <f t="shared" si="972"/>
        <v>0</v>
      </c>
      <c r="F1308" s="33">
        <f t="shared" ref="F1308:G1308" si="973">+F634*$K$3</f>
        <v>400.65217500000006</v>
      </c>
      <c r="G1308" s="33">
        <f t="shared" si="973"/>
        <v>314.55036250000006</v>
      </c>
    </row>
    <row r="1309" spans="1:7" ht="14" hidden="1" x14ac:dyDescent="0.15">
      <c r="A1309" s="24">
        <v>49</v>
      </c>
      <c r="B1309" s="25"/>
      <c r="C1309" s="33">
        <f t="shared" ref="C1309:E1309" si="974">+C1160*$K$3</f>
        <v>1103.8500000000001</v>
      </c>
      <c r="D1309" s="33">
        <f t="shared" si="974"/>
        <v>838.2</v>
      </c>
      <c r="E1309" s="33">
        <f t="shared" si="974"/>
        <v>0</v>
      </c>
      <c r="F1309" s="33">
        <f t="shared" ref="F1309:G1309" si="975">+F635*$K$3</f>
        <v>400.65217500000006</v>
      </c>
      <c r="G1309" s="33">
        <f t="shared" si="975"/>
        <v>314.55036250000006</v>
      </c>
    </row>
    <row r="1310" spans="1:7" ht="14" hidden="1" x14ac:dyDescent="0.15">
      <c r="A1310" s="24">
        <v>50</v>
      </c>
      <c r="B1310" s="25"/>
      <c r="C1310" s="33">
        <f t="shared" ref="C1310:E1310" si="976">+C1161*$K$3</f>
        <v>1236.6750000000002</v>
      </c>
      <c r="D1310" s="33">
        <f t="shared" si="976"/>
        <v>941.6</v>
      </c>
      <c r="E1310" s="33">
        <f t="shared" si="976"/>
        <v>0</v>
      </c>
      <c r="F1310" s="33">
        <f t="shared" ref="F1310:G1310" si="977">+F636*$K$3</f>
        <v>400.65217500000006</v>
      </c>
      <c r="G1310" s="33">
        <f t="shared" si="977"/>
        <v>314.55036250000006</v>
      </c>
    </row>
    <row r="1311" spans="1:7" ht="14" hidden="1" x14ac:dyDescent="0.15">
      <c r="A1311" s="24">
        <v>51</v>
      </c>
      <c r="B1311" s="25"/>
      <c r="C1311" s="33">
        <f t="shared" ref="C1311:E1311" si="978">+C1162*$K$3</f>
        <v>1236.6750000000002</v>
      </c>
      <c r="D1311" s="33">
        <f t="shared" si="978"/>
        <v>941.6</v>
      </c>
      <c r="E1311" s="33">
        <f t="shared" si="978"/>
        <v>0</v>
      </c>
      <c r="F1311" s="33">
        <f t="shared" ref="F1311:G1311" si="979">+F637*$K$3</f>
        <v>451.56993750000004</v>
      </c>
      <c r="G1311" s="33">
        <f t="shared" si="979"/>
        <v>354.19436250000007</v>
      </c>
    </row>
    <row r="1312" spans="1:7" ht="14" hidden="1" x14ac:dyDescent="0.15">
      <c r="A1312" s="24">
        <v>52</v>
      </c>
      <c r="B1312" s="25"/>
      <c r="C1312" s="33">
        <f t="shared" ref="C1312:E1312" si="980">+C1163*$K$3</f>
        <v>1236.6750000000002</v>
      </c>
      <c r="D1312" s="33">
        <f t="shared" si="980"/>
        <v>941.6</v>
      </c>
      <c r="E1312" s="33">
        <f t="shared" si="980"/>
        <v>0</v>
      </c>
      <c r="F1312" s="33">
        <f t="shared" ref="F1312:G1312" si="981">+F638*$K$3</f>
        <v>451.56993750000004</v>
      </c>
      <c r="G1312" s="33">
        <f t="shared" si="981"/>
        <v>354.19436250000007</v>
      </c>
    </row>
    <row r="1313" spans="1:7" ht="14" hidden="1" x14ac:dyDescent="0.15">
      <c r="A1313" s="24">
        <v>53</v>
      </c>
      <c r="B1313" s="25"/>
      <c r="C1313" s="33">
        <f t="shared" ref="C1313:E1313" si="982">+C1164*$K$3</f>
        <v>1236.6750000000002</v>
      </c>
      <c r="D1313" s="33">
        <f t="shared" si="982"/>
        <v>941.6</v>
      </c>
      <c r="E1313" s="33">
        <f t="shared" si="982"/>
        <v>0</v>
      </c>
      <c r="F1313" s="33">
        <f t="shared" ref="F1313:G1313" si="983">+F639*$K$3</f>
        <v>451.56993750000004</v>
      </c>
      <c r="G1313" s="33">
        <f t="shared" si="983"/>
        <v>354.19436250000007</v>
      </c>
    </row>
    <row r="1314" spans="1:7" ht="14" hidden="1" x14ac:dyDescent="0.15">
      <c r="A1314" s="24">
        <v>54</v>
      </c>
      <c r="B1314" s="27"/>
      <c r="C1314" s="33">
        <f t="shared" ref="C1314:E1314" si="984">+C1165*$K$3</f>
        <v>1236.6750000000002</v>
      </c>
      <c r="D1314" s="33">
        <f t="shared" si="984"/>
        <v>941.6</v>
      </c>
      <c r="E1314" s="33">
        <f t="shared" si="984"/>
        <v>0</v>
      </c>
      <c r="F1314" s="33">
        <f t="shared" ref="F1314:G1314" si="985">+F640*$K$3</f>
        <v>451.56993750000004</v>
      </c>
      <c r="G1314" s="33">
        <f t="shared" si="985"/>
        <v>354.19436250000007</v>
      </c>
    </row>
    <row r="1315" spans="1:7" ht="14" hidden="1" x14ac:dyDescent="0.15">
      <c r="A1315" s="24">
        <v>55</v>
      </c>
      <c r="B1315" s="27"/>
      <c r="C1315" s="33">
        <f t="shared" ref="C1315:E1315" si="986">+C1166*$K$3</f>
        <v>1382.7</v>
      </c>
      <c r="D1315" s="33">
        <f t="shared" si="986"/>
        <v>1057.375</v>
      </c>
      <c r="E1315" s="33">
        <f t="shared" si="986"/>
        <v>0</v>
      </c>
      <c r="F1315" s="33">
        <f t="shared" ref="F1315:G1315" si="987">+F641*$K$3</f>
        <v>451.56993750000004</v>
      </c>
      <c r="G1315" s="33">
        <f t="shared" si="987"/>
        <v>354.19436250000007</v>
      </c>
    </row>
    <row r="1316" spans="1:7" ht="14" hidden="1" x14ac:dyDescent="0.15">
      <c r="A1316" s="24">
        <v>56</v>
      </c>
      <c r="B1316" s="27"/>
      <c r="C1316" s="33">
        <f t="shared" ref="C1316:E1316" si="988">+C1167*$K$3</f>
        <v>1382.7</v>
      </c>
      <c r="D1316" s="33">
        <f t="shared" si="988"/>
        <v>1057.375</v>
      </c>
      <c r="E1316" s="33">
        <f t="shared" si="988"/>
        <v>0</v>
      </c>
      <c r="F1316" s="33">
        <f t="shared" ref="F1316:G1316" si="989">+F642*$K$3</f>
        <v>507.81486250000006</v>
      </c>
      <c r="G1316" s="33">
        <f t="shared" si="989"/>
        <v>398.66997499999997</v>
      </c>
    </row>
    <row r="1317" spans="1:7" ht="14" hidden="1" x14ac:dyDescent="0.15">
      <c r="A1317" s="24">
        <v>57</v>
      </c>
      <c r="B1317" s="27"/>
      <c r="C1317" s="33">
        <f t="shared" ref="C1317:E1317" si="990">+C1168*$K$3</f>
        <v>1382.7</v>
      </c>
      <c r="D1317" s="33">
        <f t="shared" si="990"/>
        <v>1057.375</v>
      </c>
      <c r="E1317" s="33">
        <f t="shared" si="990"/>
        <v>0</v>
      </c>
      <c r="F1317" s="33">
        <f t="shared" ref="F1317:G1317" si="991">+F643*$K$3</f>
        <v>507.81486250000006</v>
      </c>
      <c r="G1317" s="33">
        <f t="shared" si="991"/>
        <v>398.66997499999997</v>
      </c>
    </row>
    <row r="1318" spans="1:7" ht="14" hidden="1" x14ac:dyDescent="0.15">
      <c r="A1318" s="24">
        <v>58</v>
      </c>
      <c r="B1318" s="27"/>
      <c r="C1318" s="33">
        <f t="shared" ref="C1318:E1318" si="992">+C1169*$K$3</f>
        <v>1382.7</v>
      </c>
      <c r="D1318" s="33">
        <f t="shared" si="992"/>
        <v>1057.375</v>
      </c>
      <c r="E1318" s="33">
        <f t="shared" si="992"/>
        <v>0</v>
      </c>
      <c r="F1318" s="33">
        <f t="shared" ref="F1318:G1318" si="993">+F644*$K$3</f>
        <v>507.81486250000006</v>
      </c>
      <c r="G1318" s="33">
        <f t="shared" si="993"/>
        <v>398.66997499999997</v>
      </c>
    </row>
    <row r="1319" spans="1:7" ht="14" hidden="1" x14ac:dyDescent="0.15">
      <c r="A1319" s="24">
        <v>59</v>
      </c>
      <c r="B1319" s="27"/>
      <c r="C1319" s="33">
        <f t="shared" ref="C1319:E1319" si="994">+C1170*$K$3</f>
        <v>1382.7</v>
      </c>
      <c r="D1319" s="33">
        <f t="shared" si="994"/>
        <v>1057.375</v>
      </c>
      <c r="E1319" s="33">
        <f t="shared" si="994"/>
        <v>0</v>
      </c>
      <c r="F1319" s="33">
        <f t="shared" ref="F1319:G1319" si="995">+F645*$K$3</f>
        <v>507.81486250000006</v>
      </c>
      <c r="G1319" s="33">
        <f t="shared" si="995"/>
        <v>398.66997499999997</v>
      </c>
    </row>
    <row r="1320" spans="1:7" ht="14" hidden="1" x14ac:dyDescent="0.15">
      <c r="A1320" s="24">
        <v>60</v>
      </c>
      <c r="B1320" s="27"/>
      <c r="C1320" s="33">
        <f t="shared" ref="C1320:E1320" si="996">+C1171*$K$3</f>
        <v>1479.2250000000001</v>
      </c>
      <c r="D1320" s="33">
        <f t="shared" si="996"/>
        <v>1134.375</v>
      </c>
      <c r="E1320" s="33">
        <f t="shared" si="996"/>
        <v>0</v>
      </c>
      <c r="F1320" s="33">
        <f t="shared" ref="F1320:G1320" si="997">+F646*$K$3</f>
        <v>507.81486250000006</v>
      </c>
      <c r="G1320" s="33">
        <f t="shared" si="997"/>
        <v>398.66997499999997</v>
      </c>
    </row>
    <row r="1321" spans="1:7" ht="14" hidden="1" x14ac:dyDescent="0.15">
      <c r="A1321" s="24">
        <v>61</v>
      </c>
      <c r="B1321" s="27"/>
      <c r="C1321" s="33">
        <f t="shared" ref="C1321:E1321" si="998">+C1172*$K$3</f>
        <v>1647.8000000000002</v>
      </c>
      <c r="D1321" s="33">
        <f t="shared" si="998"/>
        <v>1269.6750000000002</v>
      </c>
      <c r="E1321" s="33">
        <f t="shared" si="998"/>
        <v>0</v>
      </c>
      <c r="F1321" s="33">
        <f t="shared" ref="F1321:G1321" si="999">+F647*$K$3</f>
        <v>545.72443750000002</v>
      </c>
      <c r="G1321" s="33">
        <f t="shared" si="999"/>
        <v>428.15520000000009</v>
      </c>
    </row>
    <row r="1322" spans="1:7" ht="14" hidden="1" x14ac:dyDescent="0.15">
      <c r="A1322" s="24">
        <v>62</v>
      </c>
      <c r="B1322" s="27"/>
      <c r="C1322" s="33">
        <f t="shared" ref="C1322:E1322" si="1000">+C1173*$K$3</f>
        <v>1830.1250000000002</v>
      </c>
      <c r="D1322" s="33">
        <f t="shared" si="1000"/>
        <v>1417.3500000000001</v>
      </c>
      <c r="E1322" s="33">
        <f t="shared" si="1000"/>
        <v>0</v>
      </c>
      <c r="F1322" s="33">
        <f t="shared" ref="F1322:G1322" si="1001">+F648*$K$3</f>
        <v>612.25202500000012</v>
      </c>
      <c r="G1322" s="33">
        <f t="shared" si="1001"/>
        <v>480.18795000000006</v>
      </c>
    </row>
    <row r="1323" spans="1:7" ht="14" hidden="1" x14ac:dyDescent="0.15">
      <c r="A1323" s="24">
        <v>63</v>
      </c>
      <c r="B1323" s="27"/>
      <c r="C1323" s="33">
        <f t="shared" ref="C1323:E1323" si="1002">+C1174*$K$3</f>
        <v>2025.9250000000002</v>
      </c>
      <c r="D1323" s="33">
        <f t="shared" si="1002"/>
        <v>1577.4</v>
      </c>
      <c r="E1323" s="33">
        <f t="shared" si="1002"/>
        <v>0</v>
      </c>
      <c r="F1323" s="33">
        <f t="shared" ref="F1323:G1323" si="1003">+F649*$K$3</f>
        <v>683.98288749999995</v>
      </c>
      <c r="G1323" s="33">
        <f t="shared" si="1003"/>
        <v>536.80453750000004</v>
      </c>
    </row>
    <row r="1324" spans="1:7" ht="14" hidden="1" x14ac:dyDescent="0.15">
      <c r="A1324" s="24">
        <v>64</v>
      </c>
      <c r="B1324" s="27"/>
      <c r="C1324" s="33">
        <f t="shared" ref="C1324:E1324" si="1004">+C1175*$K$3</f>
        <v>2235.2000000000003</v>
      </c>
      <c r="D1324" s="33">
        <f t="shared" si="1004"/>
        <v>1749.5500000000002</v>
      </c>
      <c r="E1324" s="33">
        <f t="shared" si="1004"/>
        <v>0</v>
      </c>
      <c r="F1324" s="33">
        <f t="shared" ref="F1324:G1324" si="1005">+F650*$K$3</f>
        <v>762.15590000000009</v>
      </c>
      <c r="G1324" s="33">
        <f t="shared" si="1005"/>
        <v>598.12885000000006</v>
      </c>
    </row>
    <row r="1325" spans="1:7" ht="14" hidden="1" x14ac:dyDescent="0.15">
      <c r="A1325" s="24">
        <v>65</v>
      </c>
      <c r="B1325" s="27"/>
      <c r="C1325" s="33">
        <f t="shared" ref="C1325:E1325" si="1006">+C1176*$K$3</f>
        <v>2457.9500000000003</v>
      </c>
      <c r="D1325" s="33">
        <f t="shared" si="1006"/>
        <v>1933.5250000000001</v>
      </c>
      <c r="E1325" s="33">
        <f t="shared" si="1006"/>
        <v>0</v>
      </c>
      <c r="F1325" s="33">
        <f t="shared" ref="F1325:G1325" si="1007">+F651*$K$3</f>
        <v>845.77996250000012</v>
      </c>
      <c r="G1325" s="33">
        <f t="shared" si="1007"/>
        <v>663.29367500000001</v>
      </c>
    </row>
    <row r="1326" spans="1:7" ht="14" hidden="1" x14ac:dyDescent="0.15">
      <c r="A1326" s="24">
        <v>66</v>
      </c>
      <c r="B1326" s="27"/>
      <c r="C1326" s="33">
        <f t="shared" ref="C1326:E1326" si="1008">+C1177*$K$3</f>
        <v>2694.1750000000002</v>
      </c>
      <c r="D1326" s="33">
        <f t="shared" si="1008"/>
        <v>2129.3250000000003</v>
      </c>
      <c r="E1326" s="33">
        <f t="shared" si="1008"/>
        <v>0</v>
      </c>
      <c r="F1326" s="33">
        <f t="shared" ref="F1326:G1326" si="1009">+F652*$K$3</f>
        <v>935.1028500000001</v>
      </c>
      <c r="G1326" s="33">
        <f t="shared" si="1009"/>
        <v>733.66177500000003</v>
      </c>
    </row>
    <row r="1327" spans="1:7" ht="14" hidden="1" x14ac:dyDescent="0.15">
      <c r="A1327" s="24">
        <v>67</v>
      </c>
      <c r="B1327" s="27"/>
      <c r="C1327" s="33">
        <f t="shared" ref="C1327:E1327" si="1010">+C1178*$K$3</f>
        <v>2944.4250000000002</v>
      </c>
      <c r="D1327" s="33">
        <f t="shared" si="1010"/>
        <v>2337.5</v>
      </c>
      <c r="E1327" s="33">
        <f t="shared" si="1010"/>
        <v>0</v>
      </c>
      <c r="F1327" s="33">
        <f t="shared" ref="F1327:G1327" si="1011">+F653*$K$3</f>
        <v>1030.6201125</v>
      </c>
      <c r="G1327" s="33">
        <f t="shared" si="1011"/>
        <v>808.61371250000013</v>
      </c>
    </row>
    <row r="1328" spans="1:7" ht="14" hidden="1" x14ac:dyDescent="0.15">
      <c r="A1328" s="24">
        <v>68</v>
      </c>
      <c r="B1328" s="27"/>
      <c r="C1328" s="33">
        <f t="shared" ref="C1328:E1328" si="1012">+C1179*$K$3</f>
        <v>3207.6000000000004</v>
      </c>
      <c r="D1328" s="33">
        <f t="shared" si="1012"/>
        <v>2558.0500000000002</v>
      </c>
      <c r="E1328" s="33">
        <f t="shared" si="1012"/>
        <v>0</v>
      </c>
      <c r="F1328" s="33">
        <f t="shared" ref="F1328:G1328" si="1013">+F654*$K$3</f>
        <v>1131.5884250000001</v>
      </c>
      <c r="G1328" s="33">
        <f t="shared" si="1013"/>
        <v>887.77782500000001</v>
      </c>
    </row>
    <row r="1329" spans="1:7" ht="14" hidden="1" x14ac:dyDescent="0.15">
      <c r="A1329" s="24">
        <v>69</v>
      </c>
      <c r="B1329" s="27"/>
      <c r="C1329" s="33">
        <f t="shared" ref="C1329:E1329" si="1014">+C1180*$K$3</f>
        <v>3484.8</v>
      </c>
      <c r="D1329" s="33">
        <f t="shared" si="1014"/>
        <v>2790.15</v>
      </c>
      <c r="E1329" s="33">
        <f t="shared" si="1014"/>
        <v>0</v>
      </c>
      <c r="F1329" s="33">
        <f t="shared" ref="F1329:G1329" si="1015">+F655*$K$3</f>
        <v>1238.6272250000002</v>
      </c>
      <c r="G1329" s="33">
        <f t="shared" si="1015"/>
        <v>971.89743750000014</v>
      </c>
    </row>
    <row r="1330" spans="1:7" ht="14" hidden="1" x14ac:dyDescent="0.15">
      <c r="A1330" s="24">
        <v>70</v>
      </c>
      <c r="B1330" s="27"/>
      <c r="C1330" s="33">
        <f t="shared" ref="C1330:E1330" si="1016">+C1181*$K$3</f>
        <v>3775.2000000000003</v>
      </c>
      <c r="D1330" s="33">
        <f t="shared" si="1016"/>
        <v>3035.1750000000002</v>
      </c>
      <c r="E1330" s="33">
        <f t="shared" si="1016"/>
        <v>0</v>
      </c>
      <c r="F1330" s="33">
        <f t="shared" ref="F1330:G1330" si="1017">+F656*$K$3</f>
        <v>1351.1170750000001</v>
      </c>
      <c r="G1330" s="33">
        <f t="shared" si="1017"/>
        <v>1059.98145</v>
      </c>
    </row>
    <row r="1331" spans="1:7" ht="14" hidden="1" x14ac:dyDescent="0.15">
      <c r="A1331" s="24">
        <v>71</v>
      </c>
      <c r="B1331" s="27"/>
      <c r="C1331" s="33">
        <f t="shared" ref="C1331:E1331" si="1018">+C1182*$K$3</f>
        <v>4079.6250000000005</v>
      </c>
      <c r="D1331" s="33">
        <f t="shared" si="1018"/>
        <v>3291.7500000000005</v>
      </c>
      <c r="E1331" s="33">
        <f t="shared" si="1018"/>
        <v>0</v>
      </c>
      <c r="F1331" s="33">
        <f t="shared" ref="F1331:G1331" si="1019">+F657*$K$3</f>
        <v>1469.8013000000001</v>
      </c>
      <c r="G1331" s="33">
        <f t="shared" si="1019"/>
        <v>1153.1448500000001</v>
      </c>
    </row>
    <row r="1332" spans="1:7" ht="14" hidden="1" x14ac:dyDescent="0.15">
      <c r="A1332" s="24">
        <v>72</v>
      </c>
      <c r="B1332" s="27"/>
      <c r="C1332" s="33">
        <f t="shared" ref="C1332:E1332" si="1020">+C1183*$K$3</f>
        <v>4396.7000000000007</v>
      </c>
      <c r="D1332" s="33">
        <f t="shared" si="1020"/>
        <v>3560.4250000000002</v>
      </c>
      <c r="E1332" s="33">
        <f t="shared" si="1020"/>
        <v>0</v>
      </c>
      <c r="F1332" s="33">
        <f t="shared" ref="F1332:G1332" si="1021">+F658*$K$3</f>
        <v>1593.8126875</v>
      </c>
      <c r="G1332" s="33">
        <f t="shared" si="1021"/>
        <v>1250.5204249999999</v>
      </c>
    </row>
    <row r="1333" spans="1:7" ht="14" hidden="1" x14ac:dyDescent="0.15">
      <c r="A1333" s="24">
        <v>73</v>
      </c>
      <c r="B1333" s="27"/>
      <c r="C1333" s="33">
        <f t="shared" ref="C1333:E1333" si="1022">+C1184*$K$3</f>
        <v>4728.3500000000004</v>
      </c>
      <c r="D1333" s="33">
        <f t="shared" si="1022"/>
        <v>3841.2000000000003</v>
      </c>
      <c r="E1333" s="33">
        <f t="shared" si="1022"/>
        <v>0</v>
      </c>
      <c r="F1333" s="33">
        <f t="shared" ref="F1333:G1333" si="1023">+F659*$K$3</f>
        <v>1724.2662250000003</v>
      </c>
      <c r="G1333" s="33">
        <f t="shared" si="1023"/>
        <v>1352.6037250000002</v>
      </c>
    </row>
    <row r="1334" spans="1:7" ht="14" hidden="1" x14ac:dyDescent="0.15">
      <c r="A1334" s="24">
        <v>74</v>
      </c>
      <c r="B1334" s="27"/>
      <c r="C1334" s="33">
        <f t="shared" ref="C1334:E1334" si="1024">+C1185*$K$3</f>
        <v>5073.2000000000007</v>
      </c>
      <c r="D1334" s="33">
        <f t="shared" si="1024"/>
        <v>4134.0750000000007</v>
      </c>
      <c r="E1334" s="33">
        <f t="shared" si="1024"/>
        <v>0</v>
      </c>
      <c r="F1334" s="33">
        <f t="shared" ref="F1334:G1334" si="1025">+F660*$K$3</f>
        <v>1859.9230375000002</v>
      </c>
      <c r="G1334" s="33">
        <f t="shared" si="1025"/>
        <v>1459.0230875</v>
      </c>
    </row>
    <row r="1335" spans="1:7" ht="14" hidden="1" x14ac:dyDescent="0.15">
      <c r="A1335" s="24">
        <v>75</v>
      </c>
      <c r="B1335" s="27"/>
      <c r="C1335" s="33">
        <f t="shared" ref="C1335:E1335" si="1026">+C1186*$K$3</f>
        <v>5430.9750000000004</v>
      </c>
      <c r="D1335" s="33">
        <f t="shared" si="1026"/>
        <v>4439.05</v>
      </c>
      <c r="E1335" s="33">
        <f t="shared" si="1026"/>
        <v>0</v>
      </c>
      <c r="F1335" s="33">
        <f t="shared" ref="F1335:G1335" si="1027">+F661*$K$3</f>
        <v>2001.6503375000002</v>
      </c>
      <c r="G1335" s="33">
        <f t="shared" si="1027"/>
        <v>1570.6457250000003</v>
      </c>
    </row>
    <row r="1336" spans="1:7" ht="14" hidden="1" x14ac:dyDescent="0.15">
      <c r="A1336" s="24">
        <v>76</v>
      </c>
      <c r="B1336" s="27"/>
      <c r="C1336" s="33">
        <f t="shared" ref="C1336:E1336" si="1028">+C1187*$K$3</f>
        <v>5430.9750000000004</v>
      </c>
      <c r="D1336" s="33">
        <f t="shared" si="1028"/>
        <v>4439.05</v>
      </c>
      <c r="E1336" s="33">
        <f t="shared" si="1028"/>
        <v>0</v>
      </c>
      <c r="F1336" s="33">
        <f t="shared" ref="F1336:G1336" si="1029">+F662*$K$3</f>
        <v>2149.4481250000003</v>
      </c>
      <c r="G1336" s="33">
        <f t="shared" si="1029"/>
        <v>1686.1088750000001</v>
      </c>
    </row>
    <row r="1337" spans="1:7" ht="14" hidden="1" x14ac:dyDescent="0.15">
      <c r="A1337" s="24">
        <v>77</v>
      </c>
      <c r="B1337" s="27"/>
      <c r="C1337" s="33">
        <f t="shared" ref="C1337:E1337" si="1030">+C1188*$K$3</f>
        <v>5430.9750000000004</v>
      </c>
      <c r="D1337" s="33">
        <f t="shared" si="1030"/>
        <v>4439.05</v>
      </c>
      <c r="E1337" s="33">
        <f t="shared" si="1030"/>
        <v>0</v>
      </c>
      <c r="F1337" s="33">
        <f t="shared" ref="F1337:G1337" si="1031">+F663*$K$3</f>
        <v>2149.4481250000003</v>
      </c>
      <c r="G1337" s="33">
        <f t="shared" si="1031"/>
        <v>1686.1088750000001</v>
      </c>
    </row>
    <row r="1338" spans="1:7" ht="14" hidden="1" x14ac:dyDescent="0.15">
      <c r="A1338" s="24">
        <v>78</v>
      </c>
      <c r="B1338" s="27"/>
      <c r="C1338" s="33">
        <f t="shared" ref="C1338:E1338" si="1032">+C1189*$K$3</f>
        <v>5430.9750000000004</v>
      </c>
      <c r="D1338" s="33">
        <f t="shared" si="1032"/>
        <v>4439.05</v>
      </c>
      <c r="E1338" s="33">
        <f t="shared" si="1032"/>
        <v>0</v>
      </c>
      <c r="F1338" s="33">
        <f t="shared" ref="F1338:G1338" si="1033">+F664*$K$3</f>
        <v>2149.4481250000003</v>
      </c>
      <c r="G1338" s="33">
        <f t="shared" si="1033"/>
        <v>1686.1088750000001</v>
      </c>
    </row>
    <row r="1339" spans="1:7" ht="14" hidden="1" x14ac:dyDescent="0.15">
      <c r="A1339" s="24">
        <v>79</v>
      </c>
      <c r="B1339" s="27"/>
      <c r="C1339" s="33">
        <f t="shared" ref="C1339:E1339" si="1034">+C1190*$K$3</f>
        <v>5430.9750000000004</v>
      </c>
      <c r="D1339" s="33">
        <f t="shared" si="1034"/>
        <v>4439.05</v>
      </c>
      <c r="E1339" s="33">
        <f t="shared" si="1034"/>
        <v>0</v>
      </c>
      <c r="F1339" s="33">
        <f t="shared" ref="F1339:G1339" si="1035">+F665*$K$3</f>
        <v>2149.4481250000003</v>
      </c>
      <c r="G1339" s="33">
        <f t="shared" si="1035"/>
        <v>1686.1088750000001</v>
      </c>
    </row>
    <row r="1340" spans="1:7" ht="14" hidden="1" x14ac:dyDescent="0.15">
      <c r="A1340" s="24">
        <v>80</v>
      </c>
      <c r="B1340" s="27"/>
      <c r="C1340" s="33">
        <f t="shared" ref="C1340:E1340" si="1036">+C1191*$K$3</f>
        <v>5430.9750000000004</v>
      </c>
      <c r="D1340" s="33">
        <f t="shared" si="1036"/>
        <v>4439.05</v>
      </c>
      <c r="E1340" s="33">
        <f t="shared" si="1036"/>
        <v>0</v>
      </c>
      <c r="F1340" s="33">
        <f t="shared" ref="F1340:G1340" si="1037">+F666*$K$3</f>
        <v>2149.4481250000003</v>
      </c>
      <c r="G1340" s="33">
        <f t="shared" si="1037"/>
        <v>1686.1088750000001</v>
      </c>
    </row>
    <row r="1341" spans="1:7" ht="14" hidden="1" x14ac:dyDescent="0.15">
      <c r="A1341" s="24">
        <v>81</v>
      </c>
      <c r="B1341" s="27"/>
      <c r="C1341" s="33">
        <f t="shared" ref="C1341:E1341" si="1038">+C1192*$K$3</f>
        <v>5430.9750000000004</v>
      </c>
      <c r="D1341" s="33">
        <f t="shared" si="1038"/>
        <v>4439.05</v>
      </c>
      <c r="E1341" s="33">
        <f t="shared" si="1038"/>
        <v>0</v>
      </c>
      <c r="F1341" s="33">
        <f t="shared" ref="F1341:G1341" si="1039">+F667*$K$3</f>
        <v>2149.4481250000003</v>
      </c>
      <c r="G1341" s="33">
        <f t="shared" si="1039"/>
        <v>1686.1088750000001</v>
      </c>
    </row>
    <row r="1342" spans="1:7" ht="14" hidden="1" x14ac:dyDescent="0.15">
      <c r="A1342" s="24">
        <v>82</v>
      </c>
      <c r="B1342" s="27"/>
      <c r="C1342" s="33">
        <f t="shared" ref="C1342:E1342" si="1040">+C1193*$K$3</f>
        <v>5430.9750000000004</v>
      </c>
      <c r="D1342" s="33">
        <f t="shared" si="1040"/>
        <v>4439.05</v>
      </c>
      <c r="E1342" s="33">
        <f t="shared" si="1040"/>
        <v>0</v>
      </c>
      <c r="F1342" s="33">
        <f t="shared" ref="F1342:G1342" si="1041">+F668*$K$3</f>
        <v>2149.4481250000003</v>
      </c>
      <c r="G1342" s="33">
        <f t="shared" si="1041"/>
        <v>1686.1088750000001</v>
      </c>
    </row>
    <row r="1343" spans="1:7" ht="14" hidden="1" x14ac:dyDescent="0.15">
      <c r="A1343" s="24">
        <v>83</v>
      </c>
      <c r="B1343" s="27"/>
      <c r="C1343" s="33">
        <f t="shared" ref="C1343:E1343" si="1042">+C1194*$K$3</f>
        <v>5430.9750000000004</v>
      </c>
      <c r="D1343" s="33">
        <f t="shared" si="1042"/>
        <v>4439.05</v>
      </c>
      <c r="E1343" s="33">
        <f t="shared" si="1042"/>
        <v>0</v>
      </c>
      <c r="F1343" s="33">
        <f t="shared" ref="F1343:G1343" si="1043">+F669*$K$3</f>
        <v>2149.4481250000003</v>
      </c>
      <c r="G1343" s="33">
        <f t="shared" si="1043"/>
        <v>1686.1088750000001</v>
      </c>
    </row>
    <row r="1344" spans="1:7" ht="14" hidden="1" x14ac:dyDescent="0.15">
      <c r="A1344" s="24">
        <v>84</v>
      </c>
      <c r="B1344" s="27" t="s">
        <v>3</v>
      </c>
      <c r="C1344" s="33">
        <f t="shared" ref="C1344:E1344" si="1044">+C1195*$K$3</f>
        <v>5430.9750000000004</v>
      </c>
      <c r="D1344" s="33">
        <f t="shared" si="1044"/>
        <v>4439.05</v>
      </c>
      <c r="E1344" s="33">
        <f t="shared" si="1044"/>
        <v>0</v>
      </c>
      <c r="F1344" s="33">
        <f t="shared" ref="F1344:G1344" si="1045">+F670*$K$3</f>
        <v>2149.4481250000003</v>
      </c>
      <c r="G1344" s="33">
        <f t="shared" si="1045"/>
        <v>1686.1088750000001</v>
      </c>
    </row>
    <row r="1345" spans="1:7" ht="14" hidden="1" x14ac:dyDescent="0.15">
      <c r="A1345" s="24">
        <v>1</v>
      </c>
      <c r="B1345" s="27" t="s">
        <v>4</v>
      </c>
      <c r="C1345" s="33">
        <f t="shared" ref="C1345:E1345" si="1046">+C1196*$K$3</f>
        <v>278.57500000000005</v>
      </c>
      <c r="D1345" s="33">
        <f t="shared" si="1046"/>
        <v>218.9</v>
      </c>
      <c r="E1345" s="33">
        <f t="shared" si="1046"/>
        <v>0</v>
      </c>
      <c r="F1345" s="33">
        <f t="shared" ref="F1345:G1345" si="1047">+F671*$K$3</f>
        <v>2149.4481250000003</v>
      </c>
      <c r="G1345" s="33">
        <f t="shared" si="1047"/>
        <v>1686.1088750000001</v>
      </c>
    </row>
    <row r="1346" spans="1:7" ht="14" hidden="1" x14ac:dyDescent="0.15">
      <c r="A1346" s="24">
        <v>2</v>
      </c>
      <c r="B1346" s="27" t="s">
        <v>1</v>
      </c>
      <c r="C1346" s="33">
        <f t="shared" ref="C1346:E1346" si="1048">+C1197*$K$3</f>
        <v>473.00000000000006</v>
      </c>
      <c r="D1346" s="33">
        <f t="shared" si="1048"/>
        <v>370.97500000000002</v>
      </c>
      <c r="E1346" s="33">
        <f t="shared" si="1048"/>
        <v>0</v>
      </c>
      <c r="F1346" s="33">
        <f t="shared" ref="F1346:G1346" si="1049">+F672*$K$3</f>
        <v>112.86151250000002</v>
      </c>
      <c r="G1346" s="33">
        <f t="shared" si="1049"/>
        <v>88.951225000000008</v>
      </c>
    </row>
    <row r="1347" spans="1:7" ht="14" hidden="1" x14ac:dyDescent="0.15">
      <c r="A1347" s="24">
        <v>3</v>
      </c>
      <c r="B1347" s="27" t="s">
        <v>5</v>
      </c>
      <c r="C1347" s="33">
        <f t="shared" ref="C1347:E1347" si="1050">+C1198*$K$3</f>
        <v>667.7</v>
      </c>
      <c r="D1347" s="33">
        <f t="shared" si="1050"/>
        <v>523.875</v>
      </c>
      <c r="E1347" s="33">
        <f t="shared" si="1050"/>
        <v>0</v>
      </c>
      <c r="F1347" s="33">
        <f t="shared" ref="F1347:G1347" si="1051">+F673*$K$3</f>
        <v>191.77785000000003</v>
      </c>
      <c r="G1347" s="33">
        <f t="shared" si="1051"/>
        <v>150.27553750000001</v>
      </c>
    </row>
    <row r="1348" spans="1:7" ht="14" hidden="1" thickBot="1" x14ac:dyDescent="0.2"/>
    <row r="1349" spans="1:7" ht="18" hidden="1" x14ac:dyDescent="0.2">
      <c r="A1349" s="498" t="s">
        <v>27</v>
      </c>
      <c r="B1349" s="499"/>
      <c r="C1349" s="499"/>
      <c r="D1349" s="499"/>
      <c r="E1349" s="499"/>
      <c r="F1349" s="499"/>
      <c r="G1349" s="500"/>
    </row>
    <row r="1350" spans="1:7" ht="18" hidden="1" x14ac:dyDescent="0.2">
      <c r="A1350" s="492" t="s">
        <v>31</v>
      </c>
      <c r="B1350" s="493"/>
      <c r="C1350" s="493"/>
      <c r="D1350" s="493"/>
      <c r="E1350" s="493"/>
      <c r="F1350" s="493"/>
      <c r="G1350" s="494"/>
    </row>
    <row r="1351" spans="1:7" hidden="1" x14ac:dyDescent="0.15">
      <c r="A1351" s="495" t="s">
        <v>0</v>
      </c>
      <c r="B1351" s="496"/>
      <c r="C1351" s="496"/>
      <c r="D1351" s="496"/>
      <c r="E1351" s="496"/>
      <c r="F1351" s="496"/>
      <c r="G1351" s="497"/>
    </row>
    <row r="1352" spans="1:7" hidden="1" x14ac:dyDescent="0.15">
      <c r="A1352" s="24" t="s">
        <v>2</v>
      </c>
      <c r="B1352" s="25" t="s">
        <v>2</v>
      </c>
      <c r="C1352" s="35">
        <v>10000</v>
      </c>
      <c r="D1352" s="35">
        <v>20000</v>
      </c>
      <c r="E1352" s="35"/>
      <c r="F1352" s="40"/>
      <c r="G1352" s="41"/>
    </row>
    <row r="1353" spans="1:7" ht="14" hidden="1" x14ac:dyDescent="0.15">
      <c r="A1353" s="24">
        <v>18</v>
      </c>
      <c r="B1353" s="25"/>
      <c r="C1353" s="33">
        <f>+C1129*$K$4</f>
        <v>1271.47</v>
      </c>
      <c r="D1353" s="33">
        <f>+D1129*$K$4</f>
        <v>985.80000000000007</v>
      </c>
      <c r="E1353" s="33">
        <f t="shared" ref="E1353" si="1052">+E1204*$K$3</f>
        <v>0</v>
      </c>
      <c r="F1353" s="33">
        <f t="shared" ref="F1353:G1353" si="1053">+F679*$K$3</f>
        <v>0</v>
      </c>
      <c r="G1353" s="33">
        <f t="shared" si="1053"/>
        <v>0</v>
      </c>
    </row>
    <row r="1354" spans="1:7" ht="14" hidden="1" x14ac:dyDescent="0.15">
      <c r="A1354" s="24">
        <v>19</v>
      </c>
      <c r="B1354" s="25"/>
      <c r="C1354" s="33">
        <f t="shared" ref="C1354:D1354" si="1054">+C1130*$K$4</f>
        <v>1271.47</v>
      </c>
      <c r="D1354" s="33">
        <f t="shared" si="1054"/>
        <v>985.80000000000007</v>
      </c>
      <c r="E1354" s="33">
        <f t="shared" ref="E1354" si="1055">+E1205*$K$3</f>
        <v>0</v>
      </c>
      <c r="F1354" s="33">
        <f t="shared" ref="F1354:G1354" si="1056">+F680*$K$3</f>
        <v>372.89553124999998</v>
      </c>
      <c r="G1354" s="33">
        <f t="shared" si="1056"/>
        <v>277.11646875000002</v>
      </c>
    </row>
    <row r="1355" spans="1:7" ht="14" hidden="1" x14ac:dyDescent="0.15">
      <c r="A1355" s="24">
        <v>20</v>
      </c>
      <c r="B1355" s="25"/>
      <c r="C1355" s="33">
        <f t="shared" ref="C1355:D1355" si="1057">+C1131*$K$4</f>
        <v>1271.47</v>
      </c>
      <c r="D1355" s="33">
        <f t="shared" si="1057"/>
        <v>985.80000000000007</v>
      </c>
      <c r="E1355" s="33">
        <f t="shared" ref="E1355" si="1058">+E1206*$K$3</f>
        <v>0</v>
      </c>
      <c r="F1355" s="33">
        <f t="shared" ref="F1355:G1355" si="1059">+F681*$K$3</f>
        <v>372.89553124999998</v>
      </c>
      <c r="G1355" s="33">
        <f t="shared" si="1059"/>
        <v>277.11646875000002</v>
      </c>
    </row>
    <row r="1356" spans="1:7" ht="14" hidden="1" x14ac:dyDescent="0.15">
      <c r="A1356" s="24">
        <v>21</v>
      </c>
      <c r="B1356" s="25"/>
      <c r="C1356" s="33">
        <f t="shared" ref="C1356:D1356" si="1060">+C1132*$K$4</f>
        <v>1271.47</v>
      </c>
      <c r="D1356" s="33">
        <f t="shared" si="1060"/>
        <v>985.80000000000007</v>
      </c>
      <c r="E1356" s="33">
        <f t="shared" ref="E1356" si="1061">+E1207*$K$3</f>
        <v>0</v>
      </c>
      <c r="F1356" s="33">
        <f t="shared" ref="F1356:G1356" si="1062">+F682*$K$3</f>
        <v>372.89553124999998</v>
      </c>
      <c r="G1356" s="33">
        <f t="shared" si="1062"/>
        <v>277.11646875000002</v>
      </c>
    </row>
    <row r="1357" spans="1:7" ht="14" hidden="1" x14ac:dyDescent="0.15">
      <c r="A1357" s="24">
        <v>22</v>
      </c>
      <c r="B1357" s="25"/>
      <c r="C1357" s="33">
        <f t="shared" ref="C1357:D1357" si="1063">+C1133*$K$4</f>
        <v>1271.47</v>
      </c>
      <c r="D1357" s="33">
        <f t="shared" si="1063"/>
        <v>985.80000000000007</v>
      </c>
      <c r="E1357" s="33">
        <f t="shared" ref="E1357" si="1064">+E1208*$K$3</f>
        <v>0</v>
      </c>
      <c r="F1357" s="33">
        <f t="shared" ref="F1357:G1357" si="1065">+F683*$K$3</f>
        <v>372.89553124999998</v>
      </c>
      <c r="G1357" s="33">
        <f t="shared" si="1065"/>
        <v>277.11646875000002</v>
      </c>
    </row>
    <row r="1358" spans="1:7" ht="14" hidden="1" x14ac:dyDescent="0.15">
      <c r="A1358" s="24">
        <v>23</v>
      </c>
      <c r="B1358" s="25"/>
      <c r="C1358" s="33">
        <f t="shared" ref="C1358:D1358" si="1066">+C1134*$K$4</f>
        <v>1271.47</v>
      </c>
      <c r="D1358" s="33">
        <f t="shared" si="1066"/>
        <v>985.80000000000007</v>
      </c>
      <c r="E1358" s="33">
        <f t="shared" ref="E1358" si="1067">+E1209*$K$3</f>
        <v>0</v>
      </c>
      <c r="F1358" s="33">
        <f t="shared" ref="F1358:G1358" si="1068">+F684*$K$3</f>
        <v>372.89553124999998</v>
      </c>
      <c r="G1358" s="33">
        <f t="shared" si="1068"/>
        <v>277.11646875000002</v>
      </c>
    </row>
    <row r="1359" spans="1:7" ht="14" hidden="1" x14ac:dyDescent="0.15">
      <c r="A1359" s="24">
        <v>24</v>
      </c>
      <c r="B1359" s="25"/>
      <c r="C1359" s="33">
        <f t="shared" ref="C1359:D1359" si="1069">+C1135*$K$4</f>
        <v>1271.47</v>
      </c>
      <c r="D1359" s="33">
        <f t="shared" si="1069"/>
        <v>985.80000000000007</v>
      </c>
      <c r="E1359" s="33">
        <f t="shared" ref="E1359" si="1070">+E1210*$K$3</f>
        <v>0</v>
      </c>
      <c r="F1359" s="33">
        <f t="shared" ref="F1359:G1359" si="1071">+F685*$K$3</f>
        <v>372.89553124999998</v>
      </c>
      <c r="G1359" s="33">
        <f t="shared" si="1071"/>
        <v>277.11646875000002</v>
      </c>
    </row>
    <row r="1360" spans="1:7" ht="14" hidden="1" x14ac:dyDescent="0.15">
      <c r="A1360" s="24">
        <v>25</v>
      </c>
      <c r="B1360" s="25"/>
      <c r="C1360" s="33">
        <f t="shared" ref="C1360:D1360" si="1072">+C1136*$K$4</f>
        <v>1361.04</v>
      </c>
      <c r="D1360" s="33">
        <f t="shared" si="1072"/>
        <v>1046.22</v>
      </c>
      <c r="E1360" s="33">
        <f t="shared" ref="E1360" si="1073">+E1211*$K$3</f>
        <v>0</v>
      </c>
      <c r="F1360" s="33">
        <f t="shared" ref="F1360:G1360" si="1074">+F686*$K$3</f>
        <v>372.89553124999998</v>
      </c>
      <c r="G1360" s="33">
        <f t="shared" si="1074"/>
        <v>277.11646875000002</v>
      </c>
    </row>
    <row r="1361" spans="1:7" ht="14" hidden="1" x14ac:dyDescent="0.15">
      <c r="A1361" s="24">
        <v>26</v>
      </c>
      <c r="B1361" s="25"/>
      <c r="C1361" s="33">
        <f t="shared" ref="C1361:D1361" si="1075">+C1137*$K$4</f>
        <v>1361.04</v>
      </c>
      <c r="D1361" s="33">
        <f t="shared" si="1075"/>
        <v>1046.22</v>
      </c>
      <c r="E1361" s="33">
        <f t="shared" ref="E1361" si="1076">+E1212*$K$3</f>
        <v>0</v>
      </c>
      <c r="F1361" s="33">
        <f t="shared" ref="F1361:G1361" si="1077">+F687*$K$3</f>
        <v>395.97250000000008</v>
      </c>
      <c r="G1361" s="33">
        <f t="shared" si="1077"/>
        <v>294.15100000000007</v>
      </c>
    </row>
    <row r="1362" spans="1:7" ht="14" hidden="1" x14ac:dyDescent="0.15">
      <c r="A1362" s="24">
        <v>27</v>
      </c>
      <c r="B1362" s="25"/>
      <c r="C1362" s="33">
        <f t="shared" ref="C1362:D1362" si="1078">+C1138*$K$4</f>
        <v>1361.04</v>
      </c>
      <c r="D1362" s="33">
        <f t="shared" si="1078"/>
        <v>1046.22</v>
      </c>
      <c r="E1362" s="33">
        <f t="shared" ref="E1362" si="1079">+E1213*$K$3</f>
        <v>0</v>
      </c>
      <c r="F1362" s="33">
        <f t="shared" ref="F1362:G1362" si="1080">+F688*$K$3</f>
        <v>395.97250000000008</v>
      </c>
      <c r="G1362" s="33">
        <f t="shared" si="1080"/>
        <v>294.15100000000007</v>
      </c>
    </row>
    <row r="1363" spans="1:7" ht="14" hidden="1" x14ac:dyDescent="0.15">
      <c r="A1363" s="24">
        <v>28</v>
      </c>
      <c r="B1363" s="25"/>
      <c r="C1363" s="33">
        <f t="shared" ref="C1363:D1363" si="1081">+C1139*$K$4</f>
        <v>1361.04</v>
      </c>
      <c r="D1363" s="33">
        <f t="shared" si="1081"/>
        <v>1046.22</v>
      </c>
      <c r="E1363" s="33">
        <f t="shared" ref="E1363" si="1082">+E1214*$K$3</f>
        <v>0</v>
      </c>
      <c r="F1363" s="33">
        <f t="shared" ref="F1363:G1363" si="1083">+F689*$K$3</f>
        <v>395.97250000000008</v>
      </c>
      <c r="G1363" s="33">
        <f t="shared" si="1083"/>
        <v>294.15100000000007</v>
      </c>
    </row>
    <row r="1364" spans="1:7" ht="14" hidden="1" x14ac:dyDescent="0.15">
      <c r="A1364" s="24">
        <v>29</v>
      </c>
      <c r="B1364" s="25"/>
      <c r="C1364" s="33">
        <f t="shared" ref="C1364:D1364" si="1084">+C1140*$K$4</f>
        <v>1361.04</v>
      </c>
      <c r="D1364" s="33">
        <f t="shared" si="1084"/>
        <v>1046.22</v>
      </c>
      <c r="E1364" s="33">
        <f t="shared" ref="E1364" si="1085">+E1215*$K$3</f>
        <v>0</v>
      </c>
      <c r="F1364" s="33">
        <f t="shared" ref="F1364:G1364" si="1086">+F690*$K$3</f>
        <v>395.97250000000008</v>
      </c>
      <c r="G1364" s="33">
        <f t="shared" si="1086"/>
        <v>294.15100000000007</v>
      </c>
    </row>
    <row r="1365" spans="1:7" ht="14" hidden="1" x14ac:dyDescent="0.15">
      <c r="A1365" s="24">
        <v>30</v>
      </c>
      <c r="B1365" s="25"/>
      <c r="C1365" s="33">
        <f t="shared" ref="C1365:D1365" si="1087">+C1141*$K$4</f>
        <v>1517.39</v>
      </c>
      <c r="D1365" s="33">
        <f t="shared" si="1087"/>
        <v>1155.4000000000001</v>
      </c>
      <c r="E1365" s="33">
        <f t="shared" ref="E1365" si="1088">+E1216*$K$3</f>
        <v>0</v>
      </c>
      <c r="F1365" s="33">
        <f t="shared" ref="F1365:G1365" si="1089">+F691*$K$3</f>
        <v>395.97250000000008</v>
      </c>
      <c r="G1365" s="33">
        <f t="shared" si="1089"/>
        <v>294.15100000000007</v>
      </c>
    </row>
    <row r="1366" spans="1:7" ht="14" hidden="1" x14ac:dyDescent="0.15">
      <c r="A1366" s="24">
        <v>31</v>
      </c>
      <c r="B1366" s="25"/>
      <c r="C1366" s="33">
        <f t="shared" ref="C1366:D1366" si="1090">+C1142*$K$4</f>
        <v>1517.39</v>
      </c>
      <c r="D1366" s="33">
        <f t="shared" si="1090"/>
        <v>1155.4000000000001</v>
      </c>
      <c r="E1366" s="33">
        <f t="shared" ref="E1366" si="1091">+E1217*$K$3</f>
        <v>0</v>
      </c>
      <c r="F1366" s="33">
        <f t="shared" ref="F1366:G1366" si="1092">+F692*$K$3</f>
        <v>436.98393750000008</v>
      </c>
      <c r="G1366" s="33">
        <f t="shared" si="1092"/>
        <v>324.68459374999998</v>
      </c>
    </row>
    <row r="1367" spans="1:7" ht="14" hidden="1" x14ac:dyDescent="0.15">
      <c r="A1367" s="24">
        <v>32</v>
      </c>
      <c r="B1367" s="25"/>
      <c r="C1367" s="33">
        <f t="shared" ref="C1367:D1367" si="1093">+C1143*$K$4</f>
        <v>1517.39</v>
      </c>
      <c r="D1367" s="33">
        <f t="shared" si="1093"/>
        <v>1155.4000000000001</v>
      </c>
      <c r="E1367" s="33">
        <f t="shared" ref="E1367" si="1094">+E1218*$K$3</f>
        <v>0</v>
      </c>
      <c r="F1367" s="33">
        <f t="shared" ref="F1367:G1367" si="1095">+F693*$K$3</f>
        <v>436.98393750000008</v>
      </c>
      <c r="G1367" s="33">
        <f t="shared" si="1095"/>
        <v>324.68459374999998</v>
      </c>
    </row>
    <row r="1368" spans="1:7" ht="14" hidden="1" x14ac:dyDescent="0.15">
      <c r="A1368" s="24">
        <v>33</v>
      </c>
      <c r="B1368" s="25"/>
      <c r="C1368" s="33">
        <f t="shared" ref="C1368:D1368" si="1096">+C1144*$K$4</f>
        <v>1517.39</v>
      </c>
      <c r="D1368" s="33">
        <f t="shared" si="1096"/>
        <v>1155.4000000000001</v>
      </c>
      <c r="E1368" s="33">
        <f t="shared" ref="E1368" si="1097">+E1219*$K$3</f>
        <v>0</v>
      </c>
      <c r="F1368" s="33">
        <f t="shared" ref="F1368:G1368" si="1098">+F694*$K$3</f>
        <v>436.98393750000008</v>
      </c>
      <c r="G1368" s="33">
        <f t="shared" si="1098"/>
        <v>324.68459374999998</v>
      </c>
    </row>
    <row r="1369" spans="1:7" ht="14" hidden="1" x14ac:dyDescent="0.15">
      <c r="A1369" s="24">
        <v>34</v>
      </c>
      <c r="B1369" s="25"/>
      <c r="C1369" s="33">
        <f t="shared" ref="C1369:D1369" si="1099">+C1145*$K$4</f>
        <v>1517.39</v>
      </c>
      <c r="D1369" s="33">
        <f t="shared" si="1099"/>
        <v>1155.4000000000001</v>
      </c>
      <c r="E1369" s="33">
        <f t="shared" ref="E1369" si="1100">+E1220*$K$3</f>
        <v>0</v>
      </c>
      <c r="F1369" s="33">
        <f t="shared" ref="F1369:G1369" si="1101">+F695*$K$3</f>
        <v>436.98393750000008</v>
      </c>
      <c r="G1369" s="33">
        <f t="shared" si="1101"/>
        <v>324.68459374999998</v>
      </c>
    </row>
    <row r="1370" spans="1:7" ht="14" hidden="1" x14ac:dyDescent="0.15">
      <c r="A1370" s="24">
        <v>35</v>
      </c>
      <c r="B1370" s="25"/>
      <c r="C1370" s="33">
        <f t="shared" ref="C1370:D1370" si="1102">+C1146*$K$4</f>
        <v>1694.94</v>
      </c>
      <c r="D1370" s="33">
        <f t="shared" si="1102"/>
        <v>1286.8400000000001</v>
      </c>
      <c r="E1370" s="33">
        <f t="shared" ref="E1370" si="1103">+E1221*$K$3</f>
        <v>0</v>
      </c>
      <c r="F1370" s="33">
        <f t="shared" ref="F1370:G1370" si="1104">+F696*$K$3</f>
        <v>436.98393750000008</v>
      </c>
      <c r="G1370" s="33">
        <f t="shared" si="1104"/>
        <v>324.68459374999998</v>
      </c>
    </row>
    <row r="1371" spans="1:7" ht="14" hidden="1" x14ac:dyDescent="0.15">
      <c r="A1371" s="24">
        <v>36</v>
      </c>
      <c r="B1371" s="25"/>
      <c r="C1371" s="33">
        <f t="shared" ref="C1371:D1371" si="1105">+C1147*$K$4</f>
        <v>1694.94</v>
      </c>
      <c r="D1371" s="33">
        <f t="shared" si="1105"/>
        <v>1286.8400000000001</v>
      </c>
      <c r="E1371" s="33">
        <f t="shared" ref="E1371" si="1106">+E1222*$K$3</f>
        <v>0</v>
      </c>
      <c r="F1371" s="33">
        <f t="shared" ref="F1371:G1371" si="1107">+F697*$K$3</f>
        <v>485.00203125000007</v>
      </c>
      <c r="G1371" s="33">
        <f t="shared" si="1107"/>
        <v>360.48925000000008</v>
      </c>
    </row>
    <row r="1372" spans="1:7" ht="14" hidden="1" x14ac:dyDescent="0.15">
      <c r="A1372" s="24">
        <v>37</v>
      </c>
      <c r="B1372" s="25"/>
      <c r="C1372" s="33">
        <f t="shared" ref="C1372:D1372" si="1108">+C1148*$K$4</f>
        <v>1694.94</v>
      </c>
      <c r="D1372" s="33">
        <f t="shared" si="1108"/>
        <v>1286.8400000000001</v>
      </c>
      <c r="E1372" s="33">
        <f t="shared" ref="E1372" si="1109">+E1223*$K$3</f>
        <v>0</v>
      </c>
      <c r="F1372" s="33">
        <f t="shared" ref="F1372:G1372" si="1110">+F698*$K$3</f>
        <v>485.00203125000007</v>
      </c>
      <c r="G1372" s="33">
        <f t="shared" si="1110"/>
        <v>360.48925000000008</v>
      </c>
    </row>
    <row r="1373" spans="1:7" ht="14" hidden="1" x14ac:dyDescent="0.15">
      <c r="A1373" s="24">
        <v>38</v>
      </c>
      <c r="B1373" s="25"/>
      <c r="C1373" s="33">
        <f t="shared" ref="C1373:D1373" si="1111">+C1149*$K$4</f>
        <v>1694.94</v>
      </c>
      <c r="D1373" s="33">
        <f t="shared" si="1111"/>
        <v>1286.8400000000001</v>
      </c>
      <c r="E1373" s="33">
        <f t="shared" ref="E1373" si="1112">+E1224*$K$3</f>
        <v>0</v>
      </c>
      <c r="F1373" s="33">
        <f t="shared" ref="F1373:G1373" si="1113">+F699*$K$3</f>
        <v>485.00203125000007</v>
      </c>
      <c r="G1373" s="33">
        <f t="shared" si="1113"/>
        <v>360.48925000000008</v>
      </c>
    </row>
    <row r="1374" spans="1:7" ht="14" hidden="1" x14ac:dyDescent="0.15">
      <c r="A1374" s="24">
        <v>39</v>
      </c>
      <c r="B1374" s="25"/>
      <c r="C1374" s="33">
        <f t="shared" ref="C1374:D1374" si="1114">+C1150*$K$4</f>
        <v>1694.94</v>
      </c>
      <c r="D1374" s="33">
        <f t="shared" si="1114"/>
        <v>1286.8400000000001</v>
      </c>
      <c r="E1374" s="33">
        <f t="shared" ref="E1374" si="1115">+E1225*$K$3</f>
        <v>0</v>
      </c>
      <c r="F1374" s="33">
        <f t="shared" ref="F1374:G1374" si="1116">+F700*$K$3</f>
        <v>485.00203125000007</v>
      </c>
      <c r="G1374" s="33">
        <f t="shared" si="1116"/>
        <v>360.48925000000008</v>
      </c>
    </row>
    <row r="1375" spans="1:7" ht="14" hidden="1" x14ac:dyDescent="0.15">
      <c r="A1375" s="24">
        <v>40</v>
      </c>
      <c r="B1375" s="25"/>
      <c r="C1375" s="33">
        <f t="shared" ref="C1375:D1375" si="1117">+C1151*$K$4</f>
        <v>1900.5800000000002</v>
      </c>
      <c r="D1375" s="33">
        <f t="shared" si="1117"/>
        <v>1440.01</v>
      </c>
      <c r="E1375" s="33">
        <f t="shared" ref="E1375" si="1118">+E1226*$K$3</f>
        <v>0</v>
      </c>
      <c r="F1375" s="33">
        <f t="shared" ref="F1375:G1375" si="1119">+F701*$K$3</f>
        <v>485.00203125000007</v>
      </c>
      <c r="G1375" s="33">
        <f t="shared" si="1119"/>
        <v>360.48925000000008</v>
      </c>
    </row>
    <row r="1376" spans="1:7" ht="14" hidden="1" x14ac:dyDescent="0.15">
      <c r="A1376" s="24">
        <v>41</v>
      </c>
      <c r="B1376" s="25"/>
      <c r="C1376" s="33">
        <f t="shared" ref="C1376:D1376" si="1120">+C1152*$K$4</f>
        <v>1900.5800000000002</v>
      </c>
      <c r="D1376" s="33">
        <f t="shared" si="1120"/>
        <v>1440.01</v>
      </c>
      <c r="E1376" s="33">
        <f t="shared" ref="E1376" si="1121">+E1227*$K$3</f>
        <v>0</v>
      </c>
      <c r="F1376" s="33">
        <f t="shared" ref="F1376:G1376" si="1122">+F702*$K$3</f>
        <v>540.92671875000008</v>
      </c>
      <c r="G1376" s="33">
        <f t="shared" si="1122"/>
        <v>401.88637500000004</v>
      </c>
    </row>
    <row r="1377" spans="1:7" ht="14" hidden="1" x14ac:dyDescent="0.15">
      <c r="A1377" s="24">
        <v>42</v>
      </c>
      <c r="B1377" s="25"/>
      <c r="C1377" s="33">
        <f t="shared" ref="C1377:D1377" si="1123">+C1153*$K$4</f>
        <v>1900.5800000000002</v>
      </c>
      <c r="D1377" s="33">
        <f t="shared" si="1123"/>
        <v>1440.01</v>
      </c>
      <c r="E1377" s="33">
        <f t="shared" ref="E1377" si="1124">+E1228*$K$3</f>
        <v>0</v>
      </c>
      <c r="F1377" s="33">
        <f t="shared" ref="F1377:G1377" si="1125">+F703*$K$3</f>
        <v>540.92671875000008</v>
      </c>
      <c r="G1377" s="33">
        <f t="shared" si="1125"/>
        <v>401.88637500000004</v>
      </c>
    </row>
    <row r="1378" spans="1:7" ht="14" hidden="1" x14ac:dyDescent="0.15">
      <c r="A1378" s="24">
        <v>43</v>
      </c>
      <c r="B1378" s="25"/>
      <c r="C1378" s="33">
        <f t="shared" ref="C1378:D1378" si="1126">+C1154*$K$4</f>
        <v>1900.5800000000002</v>
      </c>
      <c r="D1378" s="33">
        <f t="shared" si="1126"/>
        <v>1440.01</v>
      </c>
      <c r="E1378" s="33">
        <f t="shared" ref="E1378" si="1127">+E1229*$K$3</f>
        <v>0</v>
      </c>
      <c r="F1378" s="33">
        <f t="shared" ref="F1378:G1378" si="1128">+F704*$K$3</f>
        <v>540.92671875000008</v>
      </c>
      <c r="G1378" s="33">
        <f t="shared" si="1128"/>
        <v>401.88637500000004</v>
      </c>
    </row>
    <row r="1379" spans="1:7" ht="14" hidden="1" x14ac:dyDescent="0.15">
      <c r="A1379" s="24">
        <v>44</v>
      </c>
      <c r="B1379" s="25"/>
      <c r="C1379" s="33">
        <f t="shared" ref="C1379:D1379" si="1129">+C1155*$K$4</f>
        <v>1900.5800000000002</v>
      </c>
      <c r="D1379" s="33">
        <f t="shared" si="1129"/>
        <v>1440.01</v>
      </c>
      <c r="E1379" s="33">
        <f t="shared" ref="E1379" si="1130">+E1230*$K$3</f>
        <v>0</v>
      </c>
      <c r="F1379" s="33">
        <f t="shared" ref="F1379:G1379" si="1131">+F705*$K$3</f>
        <v>540.92671875000008</v>
      </c>
      <c r="G1379" s="33">
        <f t="shared" si="1131"/>
        <v>401.88637500000004</v>
      </c>
    </row>
    <row r="1380" spans="1:7" ht="14" hidden="1" x14ac:dyDescent="0.15">
      <c r="A1380" s="24">
        <v>45</v>
      </c>
      <c r="B1380" s="25"/>
      <c r="C1380" s="33">
        <f t="shared" ref="C1380:D1380" si="1132">+C1156*$K$4</f>
        <v>2127.42</v>
      </c>
      <c r="D1380" s="33">
        <f t="shared" si="1132"/>
        <v>1615.44</v>
      </c>
      <c r="E1380" s="33">
        <f t="shared" ref="E1380" si="1133">+E1231*$K$3</f>
        <v>0</v>
      </c>
      <c r="F1380" s="33">
        <f t="shared" ref="F1380:G1380" si="1134">+F706*$K$3</f>
        <v>540.92671875000008</v>
      </c>
      <c r="G1380" s="33">
        <f t="shared" si="1134"/>
        <v>401.88637500000004</v>
      </c>
    </row>
    <row r="1381" spans="1:7" ht="14" hidden="1" x14ac:dyDescent="0.15">
      <c r="A1381" s="24">
        <v>46</v>
      </c>
      <c r="B1381" s="25"/>
      <c r="C1381" s="33">
        <f t="shared" ref="C1381:D1381" si="1135">+C1157*$K$4</f>
        <v>2127.42</v>
      </c>
      <c r="D1381" s="33">
        <f t="shared" si="1135"/>
        <v>1615.44</v>
      </c>
      <c r="E1381" s="33">
        <f t="shared" ref="E1381" si="1136">+E1232*$K$3</f>
        <v>0</v>
      </c>
      <c r="F1381" s="33">
        <f t="shared" ref="F1381:G1381" si="1137">+F707*$K$3</f>
        <v>603.47237500000006</v>
      </c>
      <c r="G1381" s="33">
        <f t="shared" si="1137"/>
        <v>448.42599999999999</v>
      </c>
    </row>
    <row r="1382" spans="1:7" ht="14" hidden="1" x14ac:dyDescent="0.15">
      <c r="A1382" s="24">
        <v>47</v>
      </c>
      <c r="B1382" s="25"/>
      <c r="C1382" s="33">
        <f t="shared" ref="C1382:D1382" si="1138">+C1158*$K$4</f>
        <v>2127.42</v>
      </c>
      <c r="D1382" s="33">
        <f t="shared" si="1138"/>
        <v>1615.44</v>
      </c>
      <c r="E1382" s="33">
        <f t="shared" ref="E1382" si="1139">+E1233*$K$3</f>
        <v>0</v>
      </c>
      <c r="F1382" s="33">
        <f t="shared" ref="F1382:G1382" si="1140">+F708*$K$3</f>
        <v>603.47237500000006</v>
      </c>
      <c r="G1382" s="33">
        <f t="shared" si="1140"/>
        <v>448.42599999999999</v>
      </c>
    </row>
    <row r="1383" spans="1:7" ht="14" hidden="1" x14ac:dyDescent="0.15">
      <c r="A1383" s="24">
        <v>48</v>
      </c>
      <c r="B1383" s="25"/>
      <c r="C1383" s="33">
        <f t="shared" ref="C1383:D1383" si="1141">+C1159*$K$4</f>
        <v>2127.42</v>
      </c>
      <c r="D1383" s="33">
        <f t="shared" si="1141"/>
        <v>1615.44</v>
      </c>
      <c r="E1383" s="33">
        <f t="shared" ref="E1383" si="1142">+E1234*$K$3</f>
        <v>0</v>
      </c>
      <c r="F1383" s="33">
        <f t="shared" ref="F1383:G1383" si="1143">+F709*$K$3</f>
        <v>603.47237500000006</v>
      </c>
      <c r="G1383" s="33">
        <f t="shared" si="1143"/>
        <v>448.42599999999999</v>
      </c>
    </row>
    <row r="1384" spans="1:7" ht="14" hidden="1" x14ac:dyDescent="0.15">
      <c r="A1384" s="24">
        <v>49</v>
      </c>
      <c r="B1384" s="25"/>
      <c r="C1384" s="33">
        <f t="shared" ref="C1384:D1384" si="1144">+C1160*$K$4</f>
        <v>2127.42</v>
      </c>
      <c r="D1384" s="33">
        <f t="shared" si="1144"/>
        <v>1615.44</v>
      </c>
      <c r="E1384" s="33">
        <f t="shared" ref="E1384" si="1145">+E1235*$K$3</f>
        <v>0</v>
      </c>
      <c r="F1384" s="33">
        <f t="shared" ref="F1384:G1384" si="1146">+F710*$K$3</f>
        <v>603.47237500000006</v>
      </c>
      <c r="G1384" s="33">
        <f t="shared" si="1146"/>
        <v>448.42599999999999</v>
      </c>
    </row>
    <row r="1385" spans="1:7" ht="14" hidden="1" x14ac:dyDescent="0.15">
      <c r="A1385" s="24">
        <v>50</v>
      </c>
      <c r="B1385" s="25"/>
      <c r="C1385" s="33">
        <f t="shared" ref="C1385:D1385" si="1147">+C1161*$K$4</f>
        <v>2383.4100000000003</v>
      </c>
      <c r="D1385" s="33">
        <f t="shared" si="1147"/>
        <v>1814.72</v>
      </c>
      <c r="E1385" s="33">
        <f t="shared" ref="E1385" si="1148">+E1236*$K$3</f>
        <v>0</v>
      </c>
      <c r="F1385" s="33">
        <f t="shared" ref="F1385:G1385" si="1149">+F711*$K$3</f>
        <v>603.47237500000006</v>
      </c>
      <c r="G1385" s="33">
        <f t="shared" si="1149"/>
        <v>448.42599999999999</v>
      </c>
    </row>
    <row r="1386" spans="1:7" ht="14" hidden="1" x14ac:dyDescent="0.15">
      <c r="A1386" s="24">
        <v>51</v>
      </c>
      <c r="B1386" s="25"/>
      <c r="C1386" s="33">
        <f t="shared" ref="C1386:D1386" si="1150">+C1162*$K$4</f>
        <v>2383.4100000000003</v>
      </c>
      <c r="D1386" s="33">
        <f t="shared" si="1150"/>
        <v>1814.72</v>
      </c>
      <c r="E1386" s="33">
        <f t="shared" ref="E1386" si="1151">+E1237*$K$3</f>
        <v>0</v>
      </c>
      <c r="F1386" s="33">
        <f t="shared" ref="F1386:G1386" si="1152">+F712*$K$3</f>
        <v>674.43887500000005</v>
      </c>
      <c r="G1386" s="33">
        <f t="shared" si="1152"/>
        <v>501.07234375000007</v>
      </c>
    </row>
    <row r="1387" spans="1:7" ht="14" hidden="1" x14ac:dyDescent="0.15">
      <c r="A1387" s="24">
        <v>52</v>
      </c>
      <c r="B1387" s="25"/>
      <c r="C1387" s="33">
        <f t="shared" ref="C1387:D1387" si="1153">+C1163*$K$4</f>
        <v>2383.4100000000003</v>
      </c>
      <c r="D1387" s="33">
        <f t="shared" si="1153"/>
        <v>1814.72</v>
      </c>
      <c r="E1387" s="33">
        <f t="shared" ref="E1387" si="1154">+E1238*$K$3</f>
        <v>0</v>
      </c>
      <c r="F1387" s="33">
        <f t="shared" ref="F1387:G1387" si="1155">+F713*$K$3</f>
        <v>674.43887500000005</v>
      </c>
      <c r="G1387" s="33">
        <f t="shared" si="1155"/>
        <v>501.07234375000007</v>
      </c>
    </row>
    <row r="1388" spans="1:7" ht="14" hidden="1" x14ac:dyDescent="0.15">
      <c r="A1388" s="24">
        <v>53</v>
      </c>
      <c r="B1388" s="25"/>
      <c r="C1388" s="33">
        <f t="shared" ref="C1388:D1388" si="1156">+C1164*$K$4</f>
        <v>2383.4100000000003</v>
      </c>
      <c r="D1388" s="33">
        <f t="shared" si="1156"/>
        <v>1814.72</v>
      </c>
      <c r="E1388" s="33">
        <f t="shared" ref="E1388" si="1157">+E1239*$K$3</f>
        <v>0</v>
      </c>
      <c r="F1388" s="33">
        <f t="shared" ref="F1388:G1388" si="1158">+F714*$K$3</f>
        <v>674.43887500000005</v>
      </c>
      <c r="G1388" s="33">
        <f t="shared" si="1158"/>
        <v>501.07234375000007</v>
      </c>
    </row>
    <row r="1389" spans="1:7" ht="14" hidden="1" x14ac:dyDescent="0.15">
      <c r="A1389" s="24">
        <v>54</v>
      </c>
      <c r="B1389" s="27"/>
      <c r="C1389" s="33">
        <f t="shared" ref="C1389:D1389" si="1159">+C1165*$K$4</f>
        <v>2383.4100000000003</v>
      </c>
      <c r="D1389" s="33">
        <f t="shared" si="1159"/>
        <v>1814.72</v>
      </c>
      <c r="E1389" s="33">
        <f t="shared" ref="E1389" si="1160">+E1240*$K$3</f>
        <v>0</v>
      </c>
      <c r="F1389" s="33">
        <f t="shared" ref="F1389:G1389" si="1161">+F715*$K$3</f>
        <v>674.43887500000005</v>
      </c>
      <c r="G1389" s="33">
        <f t="shared" si="1161"/>
        <v>501.07234375000007</v>
      </c>
    </row>
    <row r="1390" spans="1:7" ht="14" hidden="1" x14ac:dyDescent="0.15">
      <c r="A1390" s="24">
        <v>55</v>
      </c>
      <c r="B1390" s="27"/>
      <c r="C1390" s="33">
        <f t="shared" ref="C1390:D1390" si="1162">+C1166*$K$4</f>
        <v>2664.84</v>
      </c>
      <c r="D1390" s="33">
        <f t="shared" si="1162"/>
        <v>2037.8500000000001</v>
      </c>
      <c r="E1390" s="33">
        <f t="shared" ref="E1390" si="1163">+E1241*$K$3</f>
        <v>0</v>
      </c>
      <c r="F1390" s="33">
        <f t="shared" ref="F1390:G1390" si="1164">+F716*$K$3</f>
        <v>674.43887500000005</v>
      </c>
      <c r="G1390" s="33">
        <f t="shared" si="1164"/>
        <v>501.07234375000007</v>
      </c>
    </row>
    <row r="1391" spans="1:7" ht="14" hidden="1" x14ac:dyDescent="0.15">
      <c r="A1391" s="24">
        <v>56</v>
      </c>
      <c r="B1391" s="27"/>
      <c r="C1391" s="33">
        <f t="shared" ref="C1391:D1391" si="1165">+C1167*$K$4</f>
        <v>2664.84</v>
      </c>
      <c r="D1391" s="33">
        <f t="shared" si="1165"/>
        <v>2037.8500000000001</v>
      </c>
      <c r="E1391" s="33">
        <f t="shared" ref="E1391" si="1166">+E1242*$K$3</f>
        <v>0</v>
      </c>
      <c r="F1391" s="33">
        <f t="shared" ref="F1391:G1391" si="1167">+F717*$K$3</f>
        <v>752.79771875000017</v>
      </c>
      <c r="G1391" s="33">
        <f t="shared" si="1167"/>
        <v>559.37543750000009</v>
      </c>
    </row>
    <row r="1392" spans="1:7" ht="14" hidden="1" x14ac:dyDescent="0.15">
      <c r="A1392" s="24">
        <v>57</v>
      </c>
      <c r="B1392" s="27"/>
      <c r="C1392" s="33">
        <f t="shared" ref="C1392:D1392" si="1168">+C1168*$K$4</f>
        <v>2664.84</v>
      </c>
      <c r="D1392" s="33">
        <f t="shared" si="1168"/>
        <v>2037.8500000000001</v>
      </c>
      <c r="E1392" s="33">
        <f t="shared" ref="E1392" si="1169">+E1243*$K$3</f>
        <v>0</v>
      </c>
      <c r="F1392" s="33">
        <f t="shared" ref="F1392:G1392" si="1170">+F718*$K$3</f>
        <v>752.79771875000017</v>
      </c>
      <c r="G1392" s="33">
        <f t="shared" si="1170"/>
        <v>559.37543750000009</v>
      </c>
    </row>
    <row r="1393" spans="1:7" ht="14" hidden="1" x14ac:dyDescent="0.15">
      <c r="A1393" s="24">
        <v>58</v>
      </c>
      <c r="B1393" s="27"/>
      <c r="C1393" s="33">
        <f t="shared" ref="C1393:D1393" si="1171">+C1169*$K$4</f>
        <v>2664.84</v>
      </c>
      <c r="D1393" s="33">
        <f t="shared" si="1171"/>
        <v>2037.8500000000001</v>
      </c>
      <c r="E1393" s="33">
        <f t="shared" ref="E1393" si="1172">+E1244*$K$3</f>
        <v>0</v>
      </c>
      <c r="F1393" s="33">
        <f t="shared" ref="F1393:G1393" si="1173">+F719*$K$3</f>
        <v>752.79771875000017</v>
      </c>
      <c r="G1393" s="33">
        <f t="shared" si="1173"/>
        <v>559.37543750000009</v>
      </c>
    </row>
    <row r="1394" spans="1:7" ht="14" hidden="1" x14ac:dyDescent="0.15">
      <c r="A1394" s="24">
        <v>59</v>
      </c>
      <c r="B1394" s="27"/>
      <c r="C1394" s="33">
        <f t="shared" ref="C1394:D1394" si="1174">+C1170*$K$4</f>
        <v>2664.84</v>
      </c>
      <c r="D1394" s="33">
        <f t="shared" si="1174"/>
        <v>2037.8500000000001</v>
      </c>
      <c r="E1394" s="33">
        <f t="shared" ref="E1394" si="1175">+E1245*$K$3</f>
        <v>0</v>
      </c>
      <c r="F1394" s="33">
        <f t="shared" ref="F1394:G1394" si="1176">+F720*$K$3</f>
        <v>752.79771875000017</v>
      </c>
      <c r="G1394" s="33">
        <f t="shared" si="1176"/>
        <v>559.37543750000009</v>
      </c>
    </row>
    <row r="1395" spans="1:7" ht="14" hidden="1" x14ac:dyDescent="0.15">
      <c r="A1395" s="24">
        <v>60</v>
      </c>
      <c r="B1395" s="27"/>
      <c r="C1395" s="33">
        <f t="shared" ref="C1395:D1395" si="1177">+C1171*$K$4</f>
        <v>2850.8700000000003</v>
      </c>
      <c r="D1395" s="33">
        <f t="shared" si="1177"/>
        <v>2186.25</v>
      </c>
      <c r="E1395" s="33">
        <f t="shared" ref="E1395" si="1178">+E1246*$K$3</f>
        <v>0</v>
      </c>
      <c r="F1395" s="33">
        <f t="shared" ref="F1395:G1395" si="1179">+F721*$K$3</f>
        <v>752.79771875000017</v>
      </c>
      <c r="G1395" s="33">
        <f t="shared" si="1179"/>
        <v>559.37543750000009</v>
      </c>
    </row>
    <row r="1396" spans="1:7" ht="14" hidden="1" x14ac:dyDescent="0.15">
      <c r="A1396" s="24">
        <v>61</v>
      </c>
      <c r="B1396" s="27"/>
      <c r="C1396" s="33">
        <f t="shared" ref="C1396:D1396" si="1180">+C1172*$K$4</f>
        <v>3175.76</v>
      </c>
      <c r="D1396" s="33">
        <f t="shared" si="1180"/>
        <v>2447.0100000000002</v>
      </c>
      <c r="E1396" s="33">
        <f t="shared" ref="E1396" si="1181">+E1247*$K$3</f>
        <v>0</v>
      </c>
      <c r="F1396" s="33">
        <f t="shared" ref="F1396:G1396" si="1182">+F722*$K$3</f>
        <v>805.05837500000007</v>
      </c>
      <c r="G1396" s="33">
        <f t="shared" si="1182"/>
        <v>598.26559375000011</v>
      </c>
    </row>
    <row r="1397" spans="1:7" ht="14" hidden="1" x14ac:dyDescent="0.15">
      <c r="A1397" s="24">
        <v>62</v>
      </c>
      <c r="B1397" s="27"/>
      <c r="C1397" s="33">
        <f t="shared" ref="C1397:D1397" si="1183">+C1173*$K$4</f>
        <v>3527.15</v>
      </c>
      <c r="D1397" s="33">
        <f t="shared" si="1183"/>
        <v>2731.6200000000003</v>
      </c>
      <c r="E1397" s="33">
        <f t="shared" ref="E1397" si="1184">+E1248*$K$3</f>
        <v>0</v>
      </c>
      <c r="F1397" s="33">
        <f t="shared" ref="F1397:G1397" si="1185">+F723*$K$3</f>
        <v>896.59487500000012</v>
      </c>
      <c r="G1397" s="33">
        <f t="shared" si="1185"/>
        <v>666.2108750000001</v>
      </c>
    </row>
    <row r="1398" spans="1:7" ht="14" hidden="1" x14ac:dyDescent="0.15">
      <c r="A1398" s="24">
        <v>63</v>
      </c>
      <c r="B1398" s="27"/>
      <c r="C1398" s="33">
        <f t="shared" ref="C1398:D1398" si="1186">+C1174*$K$4</f>
        <v>3904.51</v>
      </c>
      <c r="D1398" s="33">
        <f t="shared" si="1186"/>
        <v>3040.08</v>
      </c>
      <c r="E1398" s="33">
        <f t="shared" ref="E1398" si="1187">+E1249*$K$3</f>
        <v>0</v>
      </c>
      <c r="F1398" s="33">
        <f t="shared" ref="F1398:G1398" si="1188">+F724*$K$3</f>
        <v>995.84512500000017</v>
      </c>
      <c r="G1398" s="33">
        <f t="shared" si="1188"/>
        <v>739.8771875000001</v>
      </c>
    </row>
    <row r="1399" spans="1:7" ht="14" hidden="1" x14ac:dyDescent="0.15">
      <c r="A1399" s="24">
        <v>64</v>
      </c>
      <c r="B1399" s="27"/>
      <c r="C1399" s="33">
        <f t="shared" ref="C1399:D1399" si="1189">+C1175*$K$4</f>
        <v>4307.84</v>
      </c>
      <c r="D1399" s="33">
        <f t="shared" si="1189"/>
        <v>3371.86</v>
      </c>
      <c r="E1399" s="33">
        <f t="shared" ref="E1399" si="1190">+E1250*$K$3</f>
        <v>0</v>
      </c>
      <c r="F1399" s="33">
        <f t="shared" ref="F1399:G1399" si="1191">+F725*$K$3</f>
        <v>1102.9376875000003</v>
      </c>
      <c r="G1399" s="33">
        <f t="shared" si="1191"/>
        <v>819.52165625000009</v>
      </c>
    </row>
    <row r="1400" spans="1:7" ht="14" hidden="1" x14ac:dyDescent="0.15">
      <c r="A1400" s="24">
        <v>65</v>
      </c>
      <c r="B1400" s="27"/>
      <c r="C1400" s="33">
        <f t="shared" ref="C1400:D1400" si="1192">+C1176*$K$4</f>
        <v>4737.1400000000003</v>
      </c>
      <c r="D1400" s="33">
        <f t="shared" si="1192"/>
        <v>3726.4300000000003</v>
      </c>
      <c r="E1400" s="33">
        <f t="shared" ref="E1400" si="1193">+E1251*$K$3</f>
        <v>0</v>
      </c>
      <c r="F1400" s="33">
        <f t="shared" ref="F1400:G1400" si="1194">+F726*$K$3</f>
        <v>1217.6797187500001</v>
      </c>
      <c r="G1400" s="33">
        <f t="shared" si="1194"/>
        <v>904.75859375000016</v>
      </c>
    </row>
    <row r="1401" spans="1:7" ht="14" hidden="1" x14ac:dyDescent="0.15">
      <c r="A1401" s="24">
        <v>66</v>
      </c>
      <c r="B1401" s="27"/>
      <c r="C1401" s="33">
        <f t="shared" ref="C1401:D1401" si="1195">+C1177*$K$4</f>
        <v>5192.41</v>
      </c>
      <c r="D1401" s="33">
        <f t="shared" si="1195"/>
        <v>4103.79</v>
      </c>
      <c r="E1401" s="33">
        <f t="shared" ref="E1401" si="1196">+E1252*$K$3</f>
        <v>0</v>
      </c>
      <c r="F1401" s="33">
        <f t="shared" ref="F1401:G1401" si="1197">+F727*$K$3</f>
        <v>1340.2640625000001</v>
      </c>
      <c r="G1401" s="33">
        <f t="shared" si="1197"/>
        <v>995.78084375000014</v>
      </c>
    </row>
    <row r="1402" spans="1:7" ht="14" hidden="1" x14ac:dyDescent="0.15">
      <c r="A1402" s="24">
        <v>67</v>
      </c>
      <c r="B1402" s="27"/>
      <c r="C1402" s="33">
        <f t="shared" ref="C1402:D1402" si="1198">+C1178*$K$4</f>
        <v>5674.71</v>
      </c>
      <c r="D1402" s="33">
        <f t="shared" si="1198"/>
        <v>4505</v>
      </c>
      <c r="E1402" s="33">
        <f t="shared" ref="E1402" si="1199">+E1253*$K$3</f>
        <v>0</v>
      </c>
      <c r="F1402" s="33">
        <f t="shared" ref="F1402:G1402" si="1200">+F728*$K$3</f>
        <v>1470.5621562500003</v>
      </c>
      <c r="G1402" s="33">
        <f t="shared" si="1200"/>
        <v>1092.3955625000001</v>
      </c>
    </row>
    <row r="1403" spans="1:7" ht="14" hidden="1" x14ac:dyDescent="0.15">
      <c r="A1403" s="24">
        <v>68</v>
      </c>
      <c r="B1403" s="27"/>
      <c r="C1403" s="33">
        <f t="shared" ref="C1403:D1403" si="1201">+C1179*$K$4</f>
        <v>6181.92</v>
      </c>
      <c r="D1403" s="33">
        <f t="shared" si="1201"/>
        <v>4930.0600000000004</v>
      </c>
      <c r="E1403" s="33">
        <f t="shared" ref="E1403" si="1202">+E1254*$K$3</f>
        <v>0</v>
      </c>
      <c r="F1403" s="33">
        <f t="shared" ref="F1403:G1403" si="1203">+F729*$K$3</f>
        <v>1608.3811562500002</v>
      </c>
      <c r="G1403" s="33">
        <f t="shared" si="1203"/>
        <v>1194.9884375000001</v>
      </c>
    </row>
    <row r="1404" spans="1:7" ht="14" hidden="1" x14ac:dyDescent="0.15">
      <c r="A1404" s="24">
        <v>69</v>
      </c>
      <c r="B1404" s="27"/>
      <c r="C1404" s="33">
        <f t="shared" ref="C1404:D1404" si="1204">+C1180*$K$4</f>
        <v>6716.1600000000008</v>
      </c>
      <c r="D1404" s="33">
        <f t="shared" si="1204"/>
        <v>5377.38</v>
      </c>
      <c r="E1404" s="33">
        <f t="shared" ref="E1404" si="1205">+E1255*$K$3</f>
        <v>0</v>
      </c>
      <c r="F1404" s="33">
        <f t="shared" ref="F1404:G1404" si="1206">+F730*$K$3</f>
        <v>1754.3638750000005</v>
      </c>
      <c r="G1404" s="33">
        <f t="shared" si="1206"/>
        <v>1303.4951875000002</v>
      </c>
    </row>
    <row r="1405" spans="1:7" ht="14" hidden="1" x14ac:dyDescent="0.15">
      <c r="A1405" s="24">
        <v>70</v>
      </c>
      <c r="B1405" s="27"/>
      <c r="C1405" s="33">
        <f t="shared" ref="C1405:D1405" si="1207">+C1181*$K$4</f>
        <v>7275.84</v>
      </c>
      <c r="D1405" s="33">
        <f t="shared" si="1207"/>
        <v>5849.6100000000006</v>
      </c>
      <c r="E1405" s="33">
        <f t="shared" ref="E1405" si="1208">+E1256*$K$3</f>
        <v>0</v>
      </c>
      <c r="F1405" s="33">
        <f t="shared" ref="F1405:G1405" si="1209">+F731*$K$3</f>
        <v>1907.9317812500001</v>
      </c>
      <c r="G1405" s="33">
        <f t="shared" si="1209"/>
        <v>1417.5944062500002</v>
      </c>
    </row>
    <row r="1406" spans="1:7" ht="14" hidden="1" x14ac:dyDescent="0.15">
      <c r="A1406" s="24">
        <v>71</v>
      </c>
      <c r="B1406" s="27"/>
      <c r="C1406" s="33">
        <f t="shared" ref="C1406:D1406" si="1210">+C1182*$K$4</f>
        <v>7862.55</v>
      </c>
      <c r="D1406" s="33">
        <f t="shared" si="1210"/>
        <v>6344.1</v>
      </c>
      <c r="E1406" s="33">
        <f t="shared" ref="E1406" si="1211">+E1257*$K$3</f>
        <v>0</v>
      </c>
      <c r="F1406" s="33">
        <f t="shared" ref="F1406:G1406" si="1212">+F732*$K$3</f>
        <v>2069.2134375000001</v>
      </c>
      <c r="G1406" s="33">
        <f t="shared" si="1212"/>
        <v>1537.2860937500002</v>
      </c>
    </row>
    <row r="1407" spans="1:7" ht="14" hidden="1" x14ac:dyDescent="0.15">
      <c r="A1407" s="24">
        <v>72</v>
      </c>
      <c r="B1407" s="27"/>
      <c r="C1407" s="33">
        <f t="shared" ref="C1407:D1407" si="1213">+C1183*$K$4</f>
        <v>8473.6400000000012</v>
      </c>
      <c r="D1407" s="33">
        <f t="shared" si="1213"/>
        <v>6861.9100000000008</v>
      </c>
      <c r="E1407" s="33">
        <f t="shared" ref="E1407" si="1214">+E1258*$K$3</f>
        <v>0</v>
      </c>
      <c r="F1407" s="33">
        <f t="shared" ref="F1407:G1407" si="1215">+F733*$K$3</f>
        <v>2238.2731250000006</v>
      </c>
      <c r="G1407" s="33">
        <f t="shared" si="1215"/>
        <v>1663.0202187500004</v>
      </c>
    </row>
    <row r="1408" spans="1:7" ht="14" hidden="1" x14ac:dyDescent="0.15">
      <c r="A1408" s="24">
        <v>73</v>
      </c>
      <c r="B1408" s="27"/>
      <c r="C1408" s="33">
        <f t="shared" ref="C1408:D1408" si="1216">+C1184*$K$4</f>
        <v>9112.82</v>
      </c>
      <c r="D1408" s="33">
        <f t="shared" si="1216"/>
        <v>7403.04</v>
      </c>
      <c r="E1408" s="33">
        <f t="shared" ref="E1408" si="1217">+E1259*$K$3</f>
        <v>0</v>
      </c>
      <c r="F1408" s="33">
        <f t="shared" ref="F1408:G1408" si="1218">+F734*$K$3</f>
        <v>2415.1108437500002</v>
      </c>
      <c r="G1408" s="33">
        <f t="shared" si="1218"/>
        <v>1794.2182500000001</v>
      </c>
    </row>
    <row r="1409" spans="1:7" ht="14" hidden="1" x14ac:dyDescent="0.15">
      <c r="A1409" s="24">
        <v>74</v>
      </c>
      <c r="B1409" s="27"/>
      <c r="C1409" s="33">
        <f t="shared" ref="C1409:D1409" si="1219">+C1185*$K$4</f>
        <v>9777.44</v>
      </c>
      <c r="D1409" s="33">
        <f t="shared" si="1219"/>
        <v>7967.4900000000007</v>
      </c>
      <c r="E1409" s="33">
        <f t="shared" ref="E1409" si="1220">+E1260*$K$3</f>
        <v>0</v>
      </c>
      <c r="F1409" s="33">
        <f t="shared" ref="F1409:G1409" si="1221">+F735*$K$3</f>
        <v>2599.7265937500001</v>
      </c>
      <c r="G1409" s="33">
        <f t="shared" si="1221"/>
        <v>1931.5872812500002</v>
      </c>
    </row>
    <row r="1410" spans="1:7" ht="14" hidden="1" x14ac:dyDescent="0.15">
      <c r="A1410" s="24">
        <v>75</v>
      </c>
      <c r="B1410" s="27"/>
      <c r="C1410" s="33">
        <f t="shared" ref="C1410:D1410" si="1222">+C1186*$K$4</f>
        <v>10466.970000000001</v>
      </c>
      <c r="D1410" s="33">
        <f t="shared" si="1222"/>
        <v>8555.26</v>
      </c>
      <c r="E1410" s="33">
        <f t="shared" ref="E1410" si="1223">+E1261*$K$3</f>
        <v>0</v>
      </c>
      <c r="F1410" s="33">
        <f t="shared" ref="F1410:G1410" si="1224">+F736*$K$3</f>
        <v>2792.0560937500004</v>
      </c>
      <c r="G1410" s="33">
        <f t="shared" si="1224"/>
        <v>2074.4845000000005</v>
      </c>
    </row>
    <row r="1411" spans="1:7" ht="14" hidden="1" x14ac:dyDescent="0.15">
      <c r="A1411" s="24">
        <v>76</v>
      </c>
      <c r="B1411" s="27"/>
      <c r="C1411" s="33">
        <f t="shared" ref="C1411:D1411" si="1225">+C1187*$K$4</f>
        <v>10466.970000000001</v>
      </c>
      <c r="D1411" s="33">
        <f t="shared" si="1225"/>
        <v>8555.26</v>
      </c>
      <c r="E1411" s="33">
        <f t="shared" ref="E1411" si="1226">+E1262*$K$3</f>
        <v>0</v>
      </c>
      <c r="F1411" s="33">
        <f t="shared" ref="F1411:G1411" si="1227">+F737*$K$3</f>
        <v>2992.0993437500001</v>
      </c>
      <c r="G1411" s="33">
        <f t="shared" si="1227"/>
        <v>2222.9099062500004</v>
      </c>
    </row>
    <row r="1412" spans="1:7" ht="14" hidden="1" x14ac:dyDescent="0.15">
      <c r="A1412" s="24">
        <v>77</v>
      </c>
      <c r="B1412" s="27"/>
      <c r="C1412" s="33">
        <f t="shared" ref="C1412:D1412" si="1228">+C1188*$K$4</f>
        <v>10466.970000000001</v>
      </c>
      <c r="D1412" s="33">
        <f t="shared" si="1228"/>
        <v>8555.26</v>
      </c>
      <c r="E1412" s="33">
        <f t="shared" ref="E1412" si="1229">+E1263*$K$3</f>
        <v>0</v>
      </c>
      <c r="F1412" s="33">
        <f t="shared" ref="F1412:G1412" si="1230">+F738*$K$3</f>
        <v>2992.0993437500001</v>
      </c>
      <c r="G1412" s="33">
        <f t="shared" si="1230"/>
        <v>2222.9099062500004</v>
      </c>
    </row>
    <row r="1413" spans="1:7" ht="14" hidden="1" x14ac:dyDescent="0.15">
      <c r="A1413" s="24">
        <v>78</v>
      </c>
      <c r="B1413" s="27"/>
      <c r="C1413" s="33">
        <f t="shared" ref="C1413:D1413" si="1231">+C1189*$K$4</f>
        <v>10466.970000000001</v>
      </c>
      <c r="D1413" s="33">
        <f t="shared" si="1231"/>
        <v>8555.26</v>
      </c>
      <c r="E1413" s="33">
        <f t="shared" ref="E1413" si="1232">+E1264*$K$3</f>
        <v>0</v>
      </c>
      <c r="F1413" s="33">
        <f t="shared" ref="F1413:G1413" si="1233">+F739*$K$3</f>
        <v>2992.0993437500001</v>
      </c>
      <c r="G1413" s="33">
        <f t="shared" si="1233"/>
        <v>2222.9099062500004</v>
      </c>
    </row>
    <row r="1414" spans="1:7" ht="14" hidden="1" x14ac:dyDescent="0.15">
      <c r="A1414" s="24">
        <v>79</v>
      </c>
      <c r="B1414" s="27"/>
      <c r="C1414" s="33">
        <f t="shared" ref="C1414:D1414" si="1234">+C1190*$K$4</f>
        <v>10466.970000000001</v>
      </c>
      <c r="D1414" s="33">
        <f t="shared" si="1234"/>
        <v>8555.26</v>
      </c>
      <c r="E1414" s="33">
        <f t="shared" ref="E1414" si="1235">+E1265*$K$3</f>
        <v>0</v>
      </c>
      <c r="F1414" s="33">
        <f t="shared" ref="F1414:G1414" si="1236">+F740*$K$3</f>
        <v>2992.0993437500001</v>
      </c>
      <c r="G1414" s="33">
        <f t="shared" si="1236"/>
        <v>2222.9099062500004</v>
      </c>
    </row>
    <row r="1415" spans="1:7" ht="14" hidden="1" x14ac:dyDescent="0.15">
      <c r="A1415" s="24">
        <v>80</v>
      </c>
      <c r="B1415" s="27"/>
      <c r="C1415" s="33">
        <f t="shared" ref="C1415:D1415" si="1237">+C1191*$K$4</f>
        <v>10466.970000000001</v>
      </c>
      <c r="D1415" s="33">
        <f t="shared" si="1237"/>
        <v>8555.26</v>
      </c>
      <c r="E1415" s="33">
        <f t="shared" ref="E1415" si="1238">+E1266*$K$3</f>
        <v>0</v>
      </c>
      <c r="F1415" s="33">
        <f t="shared" ref="F1415:G1415" si="1239">+F741*$K$3</f>
        <v>2992.0993437500001</v>
      </c>
      <c r="G1415" s="33">
        <f t="shared" si="1239"/>
        <v>2222.9099062500004</v>
      </c>
    </row>
    <row r="1416" spans="1:7" ht="14" hidden="1" x14ac:dyDescent="0.15">
      <c r="A1416" s="24">
        <v>81</v>
      </c>
      <c r="B1416" s="27"/>
      <c r="C1416" s="33">
        <f t="shared" ref="C1416:D1416" si="1240">+C1192*$K$4</f>
        <v>10466.970000000001</v>
      </c>
      <c r="D1416" s="33">
        <f t="shared" si="1240"/>
        <v>8555.26</v>
      </c>
      <c r="E1416" s="33">
        <f t="shared" ref="E1416" si="1241">+E1267*$K$3</f>
        <v>0</v>
      </c>
      <c r="F1416" s="33">
        <f t="shared" ref="F1416:G1416" si="1242">+F742*$K$3</f>
        <v>2992.0993437500001</v>
      </c>
      <c r="G1416" s="33">
        <f t="shared" si="1242"/>
        <v>2222.9099062500004</v>
      </c>
    </row>
    <row r="1417" spans="1:7" ht="14" hidden="1" x14ac:dyDescent="0.15">
      <c r="A1417" s="24">
        <v>82</v>
      </c>
      <c r="B1417" s="27"/>
      <c r="C1417" s="33">
        <f t="shared" ref="C1417:D1417" si="1243">+C1193*$K$4</f>
        <v>10466.970000000001</v>
      </c>
      <c r="D1417" s="33">
        <f t="shared" si="1243"/>
        <v>8555.26</v>
      </c>
      <c r="E1417" s="33">
        <f t="shared" ref="E1417" si="1244">+E1268*$K$3</f>
        <v>0</v>
      </c>
      <c r="F1417" s="33">
        <f t="shared" ref="F1417:G1417" si="1245">+F743*$K$3</f>
        <v>2992.0993437500001</v>
      </c>
      <c r="G1417" s="33">
        <f t="shared" si="1245"/>
        <v>2222.9099062500004</v>
      </c>
    </row>
    <row r="1418" spans="1:7" ht="14" hidden="1" x14ac:dyDescent="0.15">
      <c r="A1418" s="24">
        <v>83</v>
      </c>
      <c r="B1418" s="27"/>
      <c r="C1418" s="33">
        <f t="shared" ref="C1418:D1418" si="1246">+C1194*$K$4</f>
        <v>10466.970000000001</v>
      </c>
      <c r="D1418" s="33">
        <f t="shared" si="1246"/>
        <v>8555.26</v>
      </c>
      <c r="E1418" s="33">
        <f t="shared" ref="E1418" si="1247">+E1269*$K$3</f>
        <v>0</v>
      </c>
      <c r="F1418" s="33">
        <f t="shared" ref="F1418:G1418" si="1248">+F744*$K$3</f>
        <v>2992.0993437500001</v>
      </c>
      <c r="G1418" s="33">
        <f t="shared" si="1248"/>
        <v>2222.9099062500004</v>
      </c>
    </row>
    <row r="1419" spans="1:7" ht="14" hidden="1" x14ac:dyDescent="0.15">
      <c r="A1419" s="24">
        <v>84</v>
      </c>
      <c r="B1419" s="27" t="s">
        <v>3</v>
      </c>
      <c r="C1419" s="33">
        <f t="shared" ref="C1419:D1419" si="1249">+C1195*$K$4</f>
        <v>10466.970000000001</v>
      </c>
      <c r="D1419" s="33">
        <f t="shared" si="1249"/>
        <v>8555.26</v>
      </c>
      <c r="E1419" s="33">
        <f t="shared" ref="E1419" si="1250">+E1270*$K$3</f>
        <v>0</v>
      </c>
      <c r="F1419" s="33">
        <f t="shared" ref="F1419:G1419" si="1251">+F745*$K$3</f>
        <v>2992.0993437500001</v>
      </c>
      <c r="G1419" s="33">
        <f t="shared" si="1251"/>
        <v>2222.9099062500004</v>
      </c>
    </row>
    <row r="1420" spans="1:7" ht="14" hidden="1" x14ac:dyDescent="0.15">
      <c r="A1420" s="24">
        <v>1</v>
      </c>
      <c r="B1420" s="27" t="s">
        <v>4</v>
      </c>
      <c r="C1420" s="33">
        <f t="shared" ref="C1420:D1420" si="1252">+C1196*$K$4</f>
        <v>536.89</v>
      </c>
      <c r="D1420" s="33">
        <f t="shared" si="1252"/>
        <v>421.88</v>
      </c>
      <c r="E1420" s="33">
        <f t="shared" ref="E1420" si="1253">+E1271*$K$3</f>
        <v>0</v>
      </c>
      <c r="F1420" s="33">
        <f t="shared" ref="F1420:G1420" si="1254">+F746*$K$3</f>
        <v>2992.0993437500001</v>
      </c>
      <c r="G1420" s="33">
        <f t="shared" si="1254"/>
        <v>2222.9099062500004</v>
      </c>
    </row>
    <row r="1421" spans="1:7" ht="14" hidden="1" x14ac:dyDescent="0.15">
      <c r="A1421" s="24">
        <v>2</v>
      </c>
      <c r="B1421" s="27" t="s">
        <v>1</v>
      </c>
      <c r="C1421" s="33">
        <f t="shared" ref="C1421:D1421" si="1255">+C1197*$K$4</f>
        <v>911.6</v>
      </c>
      <c r="D1421" s="33">
        <f t="shared" si="1255"/>
        <v>714.97</v>
      </c>
      <c r="E1421" s="33">
        <f t="shared" ref="E1421" si="1256">+E1272*$K$3</f>
        <v>0</v>
      </c>
      <c r="F1421" s="33">
        <f t="shared" ref="F1421:G1421" si="1257">+F747*$K$3</f>
        <v>158.77468750000003</v>
      </c>
      <c r="G1421" s="33">
        <f t="shared" si="1257"/>
        <v>118.02037500000002</v>
      </c>
    </row>
    <row r="1422" spans="1:7" ht="14" hidden="1" x14ac:dyDescent="0.15">
      <c r="A1422" s="24">
        <v>3</v>
      </c>
      <c r="B1422" s="27" t="s">
        <v>5</v>
      </c>
      <c r="C1422" s="33">
        <f t="shared" ref="C1422:D1422" si="1258">+C1198*$K$4</f>
        <v>1286.8400000000001</v>
      </c>
      <c r="D1422" s="33">
        <f t="shared" si="1258"/>
        <v>1009.6500000000001</v>
      </c>
      <c r="E1422" s="33">
        <f t="shared" ref="E1422" si="1259">+E1273*$K$3</f>
        <v>0</v>
      </c>
      <c r="F1422" s="33">
        <f t="shared" ref="F1422:G1422" si="1260">+F748*$K$3</f>
        <v>269.59556250000003</v>
      </c>
      <c r="G1422" s="33">
        <f t="shared" si="1260"/>
        <v>200.36465625000002</v>
      </c>
    </row>
    <row r="1423" spans="1:7" ht="14" hidden="1" thickBot="1" x14ac:dyDescent="0.2"/>
    <row r="1424" spans="1:7" ht="18" hidden="1" x14ac:dyDescent="0.2">
      <c r="A1424" s="498" t="s">
        <v>25</v>
      </c>
      <c r="B1424" s="499"/>
      <c r="C1424" s="499"/>
      <c r="D1424" s="499"/>
      <c r="E1424" s="499"/>
      <c r="F1424" s="499"/>
      <c r="G1424" s="500"/>
    </row>
    <row r="1425" spans="1:7" ht="18" hidden="1" x14ac:dyDescent="0.2">
      <c r="A1425" s="492" t="s">
        <v>11</v>
      </c>
      <c r="B1425" s="493"/>
      <c r="C1425" s="493"/>
      <c r="D1425" s="493"/>
      <c r="E1425" s="493"/>
      <c r="F1425" s="493"/>
      <c r="G1425" s="494"/>
    </row>
    <row r="1426" spans="1:7" hidden="1" x14ac:dyDescent="0.15">
      <c r="A1426" s="495" t="s">
        <v>0</v>
      </c>
      <c r="B1426" s="496"/>
      <c r="C1426" s="496"/>
      <c r="D1426" s="496"/>
      <c r="E1426" s="496"/>
      <c r="F1426" s="496"/>
      <c r="G1426" s="497"/>
    </row>
    <row r="1427" spans="1:7" hidden="1" x14ac:dyDescent="0.15">
      <c r="A1427" s="24" t="s">
        <v>2</v>
      </c>
      <c r="B1427" s="25" t="s">
        <v>2</v>
      </c>
      <c r="C1427" s="35">
        <v>0</v>
      </c>
      <c r="D1427" s="35">
        <v>1000</v>
      </c>
      <c r="E1427" s="35">
        <v>2000</v>
      </c>
      <c r="F1427" s="40"/>
      <c r="G1427" s="41"/>
    </row>
    <row r="1428" spans="1:7" ht="14" hidden="1" x14ac:dyDescent="0.15">
      <c r="A1428" s="24">
        <v>18</v>
      </c>
      <c r="B1428" s="25"/>
      <c r="C1428" s="33">
        <f>+C905*$K$4</f>
        <v>11905.390000000001</v>
      </c>
      <c r="D1428" s="33">
        <f>+D905*$K$4</f>
        <v>7682.35</v>
      </c>
      <c r="E1428" s="33">
        <f>+E905*$K$4</f>
        <v>0</v>
      </c>
      <c r="F1428" s="33">
        <f t="shared" ref="F1428:G1428" si="1261">+F754*$K$3</f>
        <v>0</v>
      </c>
      <c r="G1428" s="33">
        <f t="shared" si="1261"/>
        <v>0</v>
      </c>
    </row>
    <row r="1429" spans="1:7" ht="14" hidden="1" x14ac:dyDescent="0.15">
      <c r="A1429" s="24">
        <v>19</v>
      </c>
      <c r="B1429" s="25"/>
      <c r="C1429" s="33">
        <f t="shared" ref="C1429:E1429" si="1262">+C906*$K$4</f>
        <v>11905.390000000001</v>
      </c>
      <c r="D1429" s="33">
        <f t="shared" si="1262"/>
        <v>7682.35</v>
      </c>
      <c r="E1429" s="33">
        <f t="shared" si="1262"/>
        <v>0</v>
      </c>
      <c r="F1429" s="33">
        <f t="shared" ref="F1429:G1429" si="1263">+F755*$K$3</f>
        <v>186.54418750000002</v>
      </c>
      <c r="G1429" s="33">
        <f t="shared" si="1263"/>
        <v>146.304125</v>
      </c>
    </row>
    <row r="1430" spans="1:7" ht="14" hidden="1" x14ac:dyDescent="0.15">
      <c r="A1430" s="24">
        <v>20</v>
      </c>
      <c r="B1430" s="25"/>
      <c r="C1430" s="33">
        <f t="shared" ref="C1430:E1430" si="1264">+C907*$K$4</f>
        <v>11905.390000000001</v>
      </c>
      <c r="D1430" s="33">
        <f t="shared" si="1264"/>
        <v>7682.35</v>
      </c>
      <c r="E1430" s="33">
        <f t="shared" si="1264"/>
        <v>0</v>
      </c>
      <c r="F1430" s="33">
        <f t="shared" ref="F1430:G1430" si="1265">+F756*$K$3</f>
        <v>186.54418750000002</v>
      </c>
      <c r="G1430" s="33">
        <f t="shared" si="1265"/>
        <v>146.304125</v>
      </c>
    </row>
    <row r="1431" spans="1:7" ht="14" hidden="1" x14ac:dyDescent="0.15">
      <c r="A1431" s="24">
        <v>21</v>
      </c>
      <c r="B1431" s="25"/>
      <c r="C1431" s="33">
        <f t="shared" ref="C1431:E1431" si="1266">+C908*$K$4</f>
        <v>11905.390000000001</v>
      </c>
      <c r="D1431" s="33">
        <f t="shared" si="1266"/>
        <v>7682.35</v>
      </c>
      <c r="E1431" s="33">
        <f t="shared" si="1266"/>
        <v>0</v>
      </c>
      <c r="F1431" s="33">
        <f t="shared" ref="F1431:G1431" si="1267">+F757*$K$3</f>
        <v>186.54418750000002</v>
      </c>
      <c r="G1431" s="33">
        <f t="shared" si="1267"/>
        <v>146.304125</v>
      </c>
    </row>
    <row r="1432" spans="1:7" ht="14" hidden="1" x14ac:dyDescent="0.15">
      <c r="A1432" s="24">
        <v>22</v>
      </c>
      <c r="B1432" s="25"/>
      <c r="C1432" s="33">
        <f t="shared" ref="C1432:E1432" si="1268">+C909*$K$4</f>
        <v>11905.390000000001</v>
      </c>
      <c r="D1432" s="33">
        <f t="shared" si="1268"/>
        <v>7682.35</v>
      </c>
      <c r="E1432" s="33">
        <f t="shared" si="1268"/>
        <v>0</v>
      </c>
      <c r="F1432" s="33">
        <f t="shared" ref="F1432:G1432" si="1269">+F758*$K$3</f>
        <v>186.54418750000002</v>
      </c>
      <c r="G1432" s="33">
        <f t="shared" si="1269"/>
        <v>146.304125</v>
      </c>
    </row>
    <row r="1433" spans="1:7" ht="14" hidden="1" x14ac:dyDescent="0.15">
      <c r="A1433" s="24">
        <v>23</v>
      </c>
      <c r="B1433" s="25"/>
      <c r="C1433" s="33">
        <f t="shared" ref="C1433:E1433" si="1270">+C910*$K$4</f>
        <v>11905.390000000001</v>
      </c>
      <c r="D1433" s="33">
        <f t="shared" si="1270"/>
        <v>7682.35</v>
      </c>
      <c r="E1433" s="33">
        <f t="shared" si="1270"/>
        <v>0</v>
      </c>
      <c r="F1433" s="33">
        <f t="shared" ref="F1433:G1433" si="1271">+F759*$K$3</f>
        <v>186.54418750000002</v>
      </c>
      <c r="G1433" s="33">
        <f t="shared" si="1271"/>
        <v>146.304125</v>
      </c>
    </row>
    <row r="1434" spans="1:7" ht="14" hidden="1" x14ac:dyDescent="0.15">
      <c r="A1434" s="24">
        <v>24</v>
      </c>
      <c r="B1434" s="25"/>
      <c r="C1434" s="33">
        <f t="shared" ref="C1434:E1434" si="1272">+C911*$K$4</f>
        <v>11905.390000000001</v>
      </c>
      <c r="D1434" s="33">
        <f t="shared" si="1272"/>
        <v>7682.35</v>
      </c>
      <c r="E1434" s="33">
        <f t="shared" si="1272"/>
        <v>0</v>
      </c>
      <c r="F1434" s="33">
        <f t="shared" ref="F1434:G1434" si="1273">+F760*$K$3</f>
        <v>186.54418750000002</v>
      </c>
      <c r="G1434" s="33">
        <f t="shared" si="1273"/>
        <v>146.304125</v>
      </c>
    </row>
    <row r="1435" spans="1:7" ht="14" hidden="1" x14ac:dyDescent="0.15">
      <c r="A1435" s="24">
        <v>25</v>
      </c>
      <c r="B1435" s="25"/>
      <c r="C1435" s="33">
        <f t="shared" ref="C1435:E1435" si="1274">+C912*$K$4</f>
        <v>12765.58</v>
      </c>
      <c r="D1435" s="33">
        <f t="shared" si="1274"/>
        <v>8236.73</v>
      </c>
      <c r="E1435" s="33">
        <f t="shared" si="1274"/>
        <v>0</v>
      </c>
      <c r="F1435" s="33">
        <f t="shared" ref="F1435:G1435" si="1275">+F761*$K$3</f>
        <v>186.54418750000002</v>
      </c>
      <c r="G1435" s="33">
        <f t="shared" si="1275"/>
        <v>146.304125</v>
      </c>
    </row>
    <row r="1436" spans="1:7" ht="14" hidden="1" x14ac:dyDescent="0.15">
      <c r="A1436" s="24">
        <v>26</v>
      </c>
      <c r="B1436" s="25"/>
      <c r="C1436" s="33">
        <f t="shared" ref="C1436:E1436" si="1276">+C913*$K$4</f>
        <v>12765.58</v>
      </c>
      <c r="D1436" s="33">
        <f t="shared" si="1276"/>
        <v>8236.73</v>
      </c>
      <c r="E1436" s="33">
        <f t="shared" si="1276"/>
        <v>0</v>
      </c>
      <c r="F1436" s="33">
        <f t="shared" ref="F1436:G1436" si="1277">+F762*$K$3</f>
        <v>197.15059375000001</v>
      </c>
      <c r="G1436" s="33">
        <f t="shared" si="1277"/>
        <v>154.66068750000002</v>
      </c>
    </row>
    <row r="1437" spans="1:7" ht="14" hidden="1" x14ac:dyDescent="0.15">
      <c r="A1437" s="24">
        <v>27</v>
      </c>
      <c r="B1437" s="25"/>
      <c r="C1437" s="33">
        <f t="shared" ref="C1437:E1437" si="1278">+C914*$K$4</f>
        <v>12765.58</v>
      </c>
      <c r="D1437" s="33">
        <f t="shared" si="1278"/>
        <v>8236.73</v>
      </c>
      <c r="E1437" s="33">
        <f t="shared" si="1278"/>
        <v>0</v>
      </c>
      <c r="F1437" s="33">
        <f t="shared" ref="F1437:G1437" si="1279">+F763*$K$3</f>
        <v>197.15059375000001</v>
      </c>
      <c r="G1437" s="33">
        <f t="shared" si="1279"/>
        <v>154.66068750000002</v>
      </c>
    </row>
    <row r="1438" spans="1:7" ht="14" hidden="1" x14ac:dyDescent="0.15">
      <c r="A1438" s="24">
        <v>28</v>
      </c>
      <c r="B1438" s="25"/>
      <c r="C1438" s="33">
        <f t="shared" ref="C1438:E1438" si="1280">+C915*$K$4</f>
        <v>12765.58</v>
      </c>
      <c r="D1438" s="33">
        <f t="shared" si="1280"/>
        <v>8236.73</v>
      </c>
      <c r="E1438" s="33">
        <f t="shared" si="1280"/>
        <v>0</v>
      </c>
      <c r="F1438" s="33">
        <f t="shared" ref="F1438:G1438" si="1281">+F764*$K$3</f>
        <v>197.15059375000001</v>
      </c>
      <c r="G1438" s="33">
        <f t="shared" si="1281"/>
        <v>154.66068750000002</v>
      </c>
    </row>
    <row r="1439" spans="1:7" ht="14" hidden="1" x14ac:dyDescent="0.15">
      <c r="A1439" s="24">
        <v>29</v>
      </c>
      <c r="B1439" s="25"/>
      <c r="C1439" s="33">
        <f t="shared" ref="C1439:E1439" si="1282">+C916*$K$4</f>
        <v>12765.58</v>
      </c>
      <c r="D1439" s="33">
        <f t="shared" si="1282"/>
        <v>8236.73</v>
      </c>
      <c r="E1439" s="33">
        <f t="shared" si="1282"/>
        <v>0</v>
      </c>
      <c r="F1439" s="33">
        <f t="shared" ref="F1439:G1439" si="1283">+F765*$K$3</f>
        <v>197.15059375000001</v>
      </c>
      <c r="G1439" s="33">
        <f t="shared" si="1283"/>
        <v>154.66068750000002</v>
      </c>
    </row>
    <row r="1440" spans="1:7" ht="14" hidden="1" x14ac:dyDescent="0.15">
      <c r="A1440" s="24">
        <v>30</v>
      </c>
      <c r="B1440" s="25"/>
      <c r="C1440" s="33">
        <f t="shared" ref="C1440:E1440" si="1284">+C917*$K$4</f>
        <v>14250.11</v>
      </c>
      <c r="D1440" s="33">
        <f t="shared" si="1284"/>
        <v>9192.32</v>
      </c>
      <c r="E1440" s="33">
        <f t="shared" si="1284"/>
        <v>0</v>
      </c>
      <c r="F1440" s="33">
        <f t="shared" ref="F1440:G1440" si="1285">+F766*$K$3</f>
        <v>197.15059375000001</v>
      </c>
      <c r="G1440" s="33">
        <f t="shared" si="1285"/>
        <v>154.66068750000002</v>
      </c>
    </row>
    <row r="1441" spans="1:7" ht="14" hidden="1" x14ac:dyDescent="0.15">
      <c r="A1441" s="24">
        <v>31</v>
      </c>
      <c r="B1441" s="25"/>
      <c r="C1441" s="33">
        <f t="shared" ref="C1441:E1441" si="1286">+C918*$K$4</f>
        <v>14250.11</v>
      </c>
      <c r="D1441" s="33">
        <f t="shared" si="1286"/>
        <v>9192.32</v>
      </c>
      <c r="E1441" s="33">
        <f t="shared" si="1286"/>
        <v>0</v>
      </c>
      <c r="F1441" s="33">
        <f t="shared" ref="F1441:G1441" si="1287">+F767*$K$3</f>
        <v>216.37068750000003</v>
      </c>
      <c r="G1441" s="33">
        <f t="shared" si="1287"/>
        <v>169.70250000000001</v>
      </c>
    </row>
    <row r="1442" spans="1:7" ht="14" hidden="1" x14ac:dyDescent="0.15">
      <c r="A1442" s="24">
        <v>32</v>
      </c>
      <c r="B1442" s="25"/>
      <c r="C1442" s="33">
        <f t="shared" ref="C1442:E1442" si="1288">+C919*$K$4</f>
        <v>14250.11</v>
      </c>
      <c r="D1442" s="33">
        <f t="shared" si="1288"/>
        <v>9192.32</v>
      </c>
      <c r="E1442" s="33">
        <f t="shared" si="1288"/>
        <v>0</v>
      </c>
      <c r="F1442" s="33">
        <f t="shared" ref="F1442:G1442" si="1289">+F768*$K$3</f>
        <v>216.37068750000003</v>
      </c>
      <c r="G1442" s="33">
        <f t="shared" si="1289"/>
        <v>169.70250000000001</v>
      </c>
    </row>
    <row r="1443" spans="1:7" ht="14" hidden="1" x14ac:dyDescent="0.15">
      <c r="A1443" s="24">
        <v>33</v>
      </c>
      <c r="B1443" s="25"/>
      <c r="C1443" s="33">
        <f t="shared" ref="C1443:E1443" si="1290">+C920*$K$4</f>
        <v>14250.11</v>
      </c>
      <c r="D1443" s="33">
        <f t="shared" si="1290"/>
        <v>9192.32</v>
      </c>
      <c r="E1443" s="33">
        <f t="shared" si="1290"/>
        <v>0</v>
      </c>
      <c r="F1443" s="33">
        <f t="shared" ref="F1443:G1443" si="1291">+F769*$K$3</f>
        <v>216.37068750000003</v>
      </c>
      <c r="G1443" s="33">
        <f t="shared" si="1291"/>
        <v>169.70250000000001</v>
      </c>
    </row>
    <row r="1444" spans="1:7" ht="14" hidden="1" x14ac:dyDescent="0.15">
      <c r="A1444" s="24">
        <v>34</v>
      </c>
      <c r="B1444" s="25"/>
      <c r="C1444" s="33">
        <f t="shared" ref="C1444:E1444" si="1292">+C921*$K$4</f>
        <v>14250.11</v>
      </c>
      <c r="D1444" s="33">
        <f t="shared" si="1292"/>
        <v>9192.32</v>
      </c>
      <c r="E1444" s="33">
        <f t="shared" si="1292"/>
        <v>0</v>
      </c>
      <c r="F1444" s="33">
        <f t="shared" ref="F1444:G1444" si="1293">+F770*$K$3</f>
        <v>216.37068750000003</v>
      </c>
      <c r="G1444" s="33">
        <f t="shared" si="1293"/>
        <v>169.70250000000001</v>
      </c>
    </row>
    <row r="1445" spans="1:7" ht="14" hidden="1" x14ac:dyDescent="0.15">
      <c r="A1445" s="24">
        <v>35</v>
      </c>
      <c r="B1445" s="25"/>
      <c r="C1445" s="33">
        <f t="shared" ref="C1445:E1445" si="1294">+C922*$K$4</f>
        <v>15939.75</v>
      </c>
      <c r="D1445" s="33">
        <f t="shared" si="1294"/>
        <v>10285.18</v>
      </c>
      <c r="E1445" s="33">
        <f t="shared" si="1294"/>
        <v>0</v>
      </c>
      <c r="F1445" s="33">
        <f t="shared" ref="F1445:G1445" si="1295">+F771*$K$3</f>
        <v>216.37068750000003</v>
      </c>
      <c r="G1445" s="33">
        <f t="shared" si="1295"/>
        <v>169.70250000000001</v>
      </c>
    </row>
    <row r="1446" spans="1:7" ht="14" hidden="1" x14ac:dyDescent="0.15">
      <c r="A1446" s="24">
        <v>36</v>
      </c>
      <c r="B1446" s="25"/>
      <c r="C1446" s="33">
        <f t="shared" ref="C1446:E1446" si="1296">+C923*$K$4</f>
        <v>15939.75</v>
      </c>
      <c r="D1446" s="33">
        <f t="shared" si="1296"/>
        <v>10285.18</v>
      </c>
      <c r="E1446" s="33">
        <f t="shared" si="1296"/>
        <v>0</v>
      </c>
      <c r="F1446" s="33">
        <f t="shared" ref="F1446:G1446" si="1297">+F772*$K$3</f>
        <v>239.19053125000002</v>
      </c>
      <c r="G1446" s="33">
        <f t="shared" si="1297"/>
        <v>187.63696875000005</v>
      </c>
    </row>
    <row r="1447" spans="1:7" ht="14" hidden="1" x14ac:dyDescent="0.15">
      <c r="A1447" s="24">
        <v>37</v>
      </c>
      <c r="B1447" s="25"/>
      <c r="C1447" s="33">
        <f t="shared" ref="C1447:E1447" si="1298">+C924*$K$4</f>
        <v>15939.75</v>
      </c>
      <c r="D1447" s="33">
        <f t="shared" si="1298"/>
        <v>10285.18</v>
      </c>
      <c r="E1447" s="33">
        <f t="shared" si="1298"/>
        <v>0</v>
      </c>
      <c r="F1447" s="33">
        <f t="shared" ref="F1447:G1447" si="1299">+F773*$K$3</f>
        <v>239.19053125000002</v>
      </c>
      <c r="G1447" s="33">
        <f t="shared" si="1299"/>
        <v>187.63696875000005</v>
      </c>
    </row>
    <row r="1448" spans="1:7" ht="14" hidden="1" x14ac:dyDescent="0.15">
      <c r="A1448" s="24">
        <v>38</v>
      </c>
      <c r="B1448" s="25"/>
      <c r="C1448" s="33">
        <f t="shared" ref="C1448:E1448" si="1300">+C925*$K$4</f>
        <v>15939.75</v>
      </c>
      <c r="D1448" s="33">
        <f t="shared" si="1300"/>
        <v>10285.18</v>
      </c>
      <c r="E1448" s="33">
        <f t="shared" si="1300"/>
        <v>0</v>
      </c>
      <c r="F1448" s="33">
        <f t="shared" ref="F1448:G1448" si="1301">+F774*$K$3</f>
        <v>239.19053125000002</v>
      </c>
      <c r="G1448" s="33">
        <f t="shared" si="1301"/>
        <v>187.63696875000005</v>
      </c>
    </row>
    <row r="1449" spans="1:7" ht="14" hidden="1" x14ac:dyDescent="0.15">
      <c r="A1449" s="24">
        <v>39</v>
      </c>
      <c r="B1449" s="25"/>
      <c r="C1449" s="33">
        <f t="shared" ref="C1449:E1449" si="1302">+C926*$K$4</f>
        <v>15939.75</v>
      </c>
      <c r="D1449" s="33">
        <f t="shared" si="1302"/>
        <v>10285.18</v>
      </c>
      <c r="E1449" s="33">
        <f t="shared" si="1302"/>
        <v>0</v>
      </c>
      <c r="F1449" s="33">
        <f t="shared" ref="F1449:G1449" si="1303">+F775*$K$3</f>
        <v>239.19053125000002</v>
      </c>
      <c r="G1449" s="33">
        <f t="shared" si="1303"/>
        <v>187.63696875000005</v>
      </c>
    </row>
    <row r="1450" spans="1:7" ht="14" hidden="1" x14ac:dyDescent="0.15">
      <c r="A1450" s="24">
        <v>40</v>
      </c>
      <c r="B1450" s="25"/>
      <c r="C1450" s="33">
        <f t="shared" ref="C1450:E1450" si="1304">+C927*$K$4</f>
        <v>17870.010000000002</v>
      </c>
      <c r="D1450" s="33">
        <f t="shared" si="1304"/>
        <v>11529.09</v>
      </c>
      <c r="E1450" s="33">
        <f t="shared" si="1304"/>
        <v>0</v>
      </c>
      <c r="F1450" s="33">
        <f t="shared" ref="F1450:G1450" si="1305">+F776*$K$3</f>
        <v>239.19053125000002</v>
      </c>
      <c r="G1450" s="33">
        <f t="shared" si="1305"/>
        <v>187.63696875000005</v>
      </c>
    </row>
    <row r="1451" spans="1:7" ht="14" hidden="1" x14ac:dyDescent="0.15">
      <c r="A1451" s="24">
        <v>41</v>
      </c>
      <c r="B1451" s="25"/>
      <c r="C1451" s="33">
        <f t="shared" ref="C1451:E1451" si="1306">+C928*$K$4</f>
        <v>17870.010000000002</v>
      </c>
      <c r="D1451" s="33">
        <f t="shared" si="1306"/>
        <v>11529.09</v>
      </c>
      <c r="E1451" s="33">
        <f t="shared" si="1306"/>
        <v>0</v>
      </c>
      <c r="F1451" s="33">
        <f t="shared" ref="F1451:G1451" si="1307">+F777*$K$3</f>
        <v>265.80296875000005</v>
      </c>
      <c r="G1451" s="33">
        <f t="shared" si="1307"/>
        <v>208.52837500000004</v>
      </c>
    </row>
    <row r="1452" spans="1:7" ht="14" hidden="1" x14ac:dyDescent="0.15">
      <c r="A1452" s="24">
        <v>42</v>
      </c>
      <c r="B1452" s="25"/>
      <c r="C1452" s="33">
        <f t="shared" ref="C1452:E1452" si="1308">+C929*$K$4</f>
        <v>17870.010000000002</v>
      </c>
      <c r="D1452" s="33">
        <f t="shared" si="1308"/>
        <v>11529.09</v>
      </c>
      <c r="E1452" s="33">
        <f t="shared" si="1308"/>
        <v>0</v>
      </c>
      <c r="F1452" s="33">
        <f t="shared" ref="F1452:G1452" si="1309">+F778*$K$3</f>
        <v>265.80296875000005</v>
      </c>
      <c r="G1452" s="33">
        <f t="shared" si="1309"/>
        <v>208.52837500000004</v>
      </c>
    </row>
    <row r="1453" spans="1:7" ht="14" hidden="1" x14ac:dyDescent="0.15">
      <c r="A1453" s="24">
        <v>43</v>
      </c>
      <c r="B1453" s="25"/>
      <c r="C1453" s="33">
        <f t="shared" ref="C1453:E1453" si="1310">+C930*$K$4</f>
        <v>17870.010000000002</v>
      </c>
      <c r="D1453" s="33">
        <f t="shared" si="1310"/>
        <v>11529.09</v>
      </c>
      <c r="E1453" s="33">
        <f t="shared" si="1310"/>
        <v>0</v>
      </c>
      <c r="F1453" s="33">
        <f t="shared" ref="F1453:G1453" si="1311">+F779*$K$3</f>
        <v>265.80296875000005</v>
      </c>
      <c r="G1453" s="33">
        <f t="shared" si="1311"/>
        <v>208.52837500000004</v>
      </c>
    </row>
    <row r="1454" spans="1:7" ht="14" hidden="1" x14ac:dyDescent="0.15">
      <c r="A1454" s="24">
        <v>44</v>
      </c>
      <c r="B1454" s="25"/>
      <c r="C1454" s="33">
        <f t="shared" ref="C1454:E1454" si="1312">+C931*$K$4</f>
        <v>17870.010000000002</v>
      </c>
      <c r="D1454" s="33">
        <f t="shared" si="1312"/>
        <v>11529.09</v>
      </c>
      <c r="E1454" s="33">
        <f t="shared" si="1312"/>
        <v>0</v>
      </c>
      <c r="F1454" s="33">
        <f t="shared" ref="F1454:G1454" si="1313">+F780*$K$3</f>
        <v>265.80296875000005</v>
      </c>
      <c r="G1454" s="33">
        <f t="shared" si="1313"/>
        <v>208.52837500000004</v>
      </c>
    </row>
    <row r="1455" spans="1:7" ht="14" hidden="1" x14ac:dyDescent="0.15">
      <c r="A1455" s="24">
        <v>45</v>
      </c>
      <c r="B1455" s="25"/>
      <c r="C1455" s="33">
        <f t="shared" ref="C1455:E1455" si="1314">+C932*$K$4</f>
        <v>20001.670000000002</v>
      </c>
      <c r="D1455" s="33">
        <f t="shared" si="1314"/>
        <v>12904.970000000001</v>
      </c>
      <c r="E1455" s="33">
        <f t="shared" si="1314"/>
        <v>0</v>
      </c>
      <c r="F1455" s="33">
        <f t="shared" ref="F1455:G1455" si="1315">+F781*$K$3</f>
        <v>265.80296875000005</v>
      </c>
      <c r="G1455" s="33">
        <f t="shared" si="1315"/>
        <v>208.52837500000004</v>
      </c>
    </row>
    <row r="1456" spans="1:7" ht="14" hidden="1" x14ac:dyDescent="0.15">
      <c r="A1456" s="24">
        <v>46</v>
      </c>
      <c r="B1456" s="25"/>
      <c r="C1456" s="33">
        <f t="shared" ref="C1456:E1456" si="1316">+C933*$K$4</f>
        <v>20001.670000000002</v>
      </c>
      <c r="D1456" s="33">
        <f t="shared" si="1316"/>
        <v>12904.970000000001</v>
      </c>
      <c r="E1456" s="33">
        <f t="shared" si="1316"/>
        <v>0</v>
      </c>
      <c r="F1456" s="33">
        <f t="shared" ref="F1456:G1456" si="1317">+F782*$K$3</f>
        <v>295.82231250000001</v>
      </c>
      <c r="G1456" s="33">
        <f t="shared" si="1317"/>
        <v>232.05531250000004</v>
      </c>
    </row>
    <row r="1457" spans="1:7" ht="14" hidden="1" x14ac:dyDescent="0.15">
      <c r="A1457" s="24">
        <v>47</v>
      </c>
      <c r="B1457" s="25"/>
      <c r="C1457" s="33">
        <f t="shared" ref="C1457:E1457" si="1318">+C934*$K$4</f>
        <v>20001.670000000002</v>
      </c>
      <c r="D1457" s="33">
        <f t="shared" si="1318"/>
        <v>12904.970000000001</v>
      </c>
      <c r="E1457" s="33">
        <f t="shared" si="1318"/>
        <v>0</v>
      </c>
      <c r="F1457" s="33">
        <f t="shared" ref="F1457:G1457" si="1319">+F783*$K$3</f>
        <v>295.82231250000001</v>
      </c>
      <c r="G1457" s="33">
        <f t="shared" si="1319"/>
        <v>232.05531250000004</v>
      </c>
    </row>
    <row r="1458" spans="1:7" ht="14" hidden="1" x14ac:dyDescent="0.15">
      <c r="A1458" s="24">
        <v>48</v>
      </c>
      <c r="B1458" s="25"/>
      <c r="C1458" s="33">
        <f t="shared" ref="C1458:E1458" si="1320">+C935*$K$4</f>
        <v>20001.670000000002</v>
      </c>
      <c r="D1458" s="33">
        <f t="shared" si="1320"/>
        <v>12904.970000000001</v>
      </c>
      <c r="E1458" s="33">
        <f t="shared" si="1320"/>
        <v>0</v>
      </c>
      <c r="F1458" s="33">
        <f t="shared" ref="F1458:G1458" si="1321">+F784*$K$3</f>
        <v>295.82231250000001</v>
      </c>
      <c r="G1458" s="33">
        <f t="shared" si="1321"/>
        <v>232.05531250000004</v>
      </c>
    </row>
    <row r="1459" spans="1:7" ht="14" hidden="1" x14ac:dyDescent="0.15">
      <c r="A1459" s="24">
        <v>49</v>
      </c>
      <c r="B1459" s="25"/>
      <c r="C1459" s="33">
        <f t="shared" ref="C1459:E1459" si="1322">+C936*$K$4</f>
        <v>20001.670000000002</v>
      </c>
      <c r="D1459" s="33">
        <f t="shared" si="1322"/>
        <v>12904.970000000001</v>
      </c>
      <c r="E1459" s="33">
        <f t="shared" si="1322"/>
        <v>0</v>
      </c>
      <c r="F1459" s="33">
        <f t="shared" ref="F1459:G1459" si="1323">+F785*$K$3</f>
        <v>295.82231250000001</v>
      </c>
      <c r="G1459" s="33">
        <f t="shared" si="1323"/>
        <v>232.05531250000004</v>
      </c>
    </row>
    <row r="1460" spans="1:7" ht="14" hidden="1" x14ac:dyDescent="0.15">
      <c r="A1460" s="24">
        <v>50</v>
      </c>
      <c r="B1460" s="25"/>
      <c r="C1460" s="33">
        <f t="shared" ref="C1460:E1460" si="1324">+C937*$K$4</f>
        <v>22385.61</v>
      </c>
      <c r="D1460" s="33">
        <f t="shared" si="1324"/>
        <v>14441.970000000001</v>
      </c>
      <c r="E1460" s="33">
        <f t="shared" si="1324"/>
        <v>0</v>
      </c>
      <c r="F1460" s="33">
        <f t="shared" ref="F1460:G1460" si="1325">+F786*$K$3</f>
        <v>295.82231250000001</v>
      </c>
      <c r="G1460" s="33">
        <f t="shared" si="1325"/>
        <v>232.05531250000004</v>
      </c>
    </row>
    <row r="1461" spans="1:7" ht="14" hidden="1" x14ac:dyDescent="0.15">
      <c r="A1461" s="24">
        <v>51</v>
      </c>
      <c r="B1461" s="25"/>
      <c r="C1461" s="33">
        <f t="shared" ref="C1461:E1461" si="1326">+C938*$K$4</f>
        <v>22385.61</v>
      </c>
      <c r="D1461" s="33">
        <f t="shared" si="1326"/>
        <v>14441.970000000001</v>
      </c>
      <c r="E1461" s="33">
        <f t="shared" si="1326"/>
        <v>0</v>
      </c>
      <c r="F1461" s="33">
        <f t="shared" ref="F1461:G1461" si="1327">+F787*$K$3</f>
        <v>330.01993750000003</v>
      </c>
      <c r="G1461" s="33">
        <f t="shared" si="1327"/>
        <v>258.92487499999999</v>
      </c>
    </row>
    <row r="1462" spans="1:7" ht="14" hidden="1" x14ac:dyDescent="0.15">
      <c r="A1462" s="24">
        <v>52</v>
      </c>
      <c r="B1462" s="25"/>
      <c r="C1462" s="33">
        <f t="shared" ref="C1462:E1462" si="1328">+C939*$K$4</f>
        <v>22385.61</v>
      </c>
      <c r="D1462" s="33">
        <f t="shared" si="1328"/>
        <v>14441.970000000001</v>
      </c>
      <c r="E1462" s="33">
        <f t="shared" si="1328"/>
        <v>0</v>
      </c>
      <c r="F1462" s="33">
        <f t="shared" ref="F1462:G1462" si="1329">+F788*$K$3</f>
        <v>330.01993750000003</v>
      </c>
      <c r="G1462" s="33">
        <f t="shared" si="1329"/>
        <v>258.92487499999999</v>
      </c>
    </row>
    <row r="1463" spans="1:7" ht="14" hidden="1" x14ac:dyDescent="0.15">
      <c r="A1463" s="24">
        <v>53</v>
      </c>
      <c r="B1463" s="25"/>
      <c r="C1463" s="33">
        <f t="shared" ref="C1463:E1463" si="1330">+C940*$K$4</f>
        <v>22385.61</v>
      </c>
      <c r="D1463" s="33">
        <f t="shared" si="1330"/>
        <v>14441.970000000001</v>
      </c>
      <c r="E1463" s="33">
        <f t="shared" si="1330"/>
        <v>0</v>
      </c>
      <c r="F1463" s="33">
        <f t="shared" ref="F1463:G1463" si="1331">+F789*$K$3</f>
        <v>330.01993750000003</v>
      </c>
      <c r="G1463" s="33">
        <f t="shared" si="1331"/>
        <v>258.92487499999999</v>
      </c>
    </row>
    <row r="1464" spans="1:7" ht="14" hidden="1" x14ac:dyDescent="0.15">
      <c r="A1464" s="24">
        <v>54</v>
      </c>
      <c r="B1464" s="27"/>
      <c r="C1464" s="33">
        <f t="shared" ref="C1464:E1464" si="1332">+C941*$K$4</f>
        <v>22385.61</v>
      </c>
      <c r="D1464" s="33">
        <f t="shared" si="1332"/>
        <v>14441.970000000001</v>
      </c>
      <c r="E1464" s="33">
        <f t="shared" si="1332"/>
        <v>0</v>
      </c>
      <c r="F1464" s="33">
        <f t="shared" ref="F1464:G1464" si="1333">+F790*$K$3</f>
        <v>330.01993750000003</v>
      </c>
      <c r="G1464" s="33">
        <f t="shared" si="1333"/>
        <v>258.92487499999999</v>
      </c>
    </row>
    <row r="1465" spans="1:7" ht="14" hidden="1" x14ac:dyDescent="0.15">
      <c r="A1465" s="24">
        <v>55</v>
      </c>
      <c r="B1465" s="27"/>
      <c r="C1465" s="33">
        <f t="shared" ref="C1465:E1465" si="1334">+C942*$K$4</f>
        <v>25002.75</v>
      </c>
      <c r="D1465" s="33">
        <f t="shared" si="1334"/>
        <v>16132.140000000001</v>
      </c>
      <c r="E1465" s="33">
        <f t="shared" si="1334"/>
        <v>0</v>
      </c>
      <c r="F1465" s="33">
        <f t="shared" ref="F1465:G1465" si="1335">+F791*$K$3</f>
        <v>330.01993750000003</v>
      </c>
      <c r="G1465" s="33">
        <f t="shared" si="1335"/>
        <v>258.92487499999999</v>
      </c>
    </row>
    <row r="1466" spans="1:7" ht="14" hidden="1" x14ac:dyDescent="0.15">
      <c r="A1466" s="24">
        <v>56</v>
      </c>
      <c r="B1466" s="27"/>
      <c r="C1466" s="33">
        <f t="shared" ref="C1466:E1466" si="1336">+C943*$K$4</f>
        <v>25002.75</v>
      </c>
      <c r="D1466" s="33">
        <f t="shared" si="1336"/>
        <v>16132.140000000001</v>
      </c>
      <c r="E1466" s="33">
        <f t="shared" si="1336"/>
        <v>0</v>
      </c>
      <c r="F1466" s="33">
        <f t="shared" ref="F1466:G1466" si="1337">+F792*$K$3</f>
        <v>367.88159375000009</v>
      </c>
      <c r="G1466" s="33">
        <f t="shared" si="1337"/>
        <v>288.68709375000003</v>
      </c>
    </row>
    <row r="1467" spans="1:7" ht="14" hidden="1" x14ac:dyDescent="0.15">
      <c r="A1467" s="24">
        <v>57</v>
      </c>
      <c r="B1467" s="27"/>
      <c r="C1467" s="33">
        <f t="shared" ref="C1467:E1467" si="1338">+C944*$K$4</f>
        <v>25002.75</v>
      </c>
      <c r="D1467" s="33">
        <f t="shared" si="1338"/>
        <v>16132.140000000001</v>
      </c>
      <c r="E1467" s="33">
        <f t="shared" si="1338"/>
        <v>0</v>
      </c>
      <c r="F1467" s="33">
        <f t="shared" ref="F1467:G1467" si="1339">+F793*$K$3</f>
        <v>367.88159375000009</v>
      </c>
      <c r="G1467" s="33">
        <f t="shared" si="1339"/>
        <v>288.68709375000003</v>
      </c>
    </row>
    <row r="1468" spans="1:7" ht="14" hidden="1" x14ac:dyDescent="0.15">
      <c r="A1468" s="24">
        <v>58</v>
      </c>
      <c r="B1468" s="27"/>
      <c r="C1468" s="33">
        <f t="shared" ref="C1468:E1468" si="1340">+C945*$K$4</f>
        <v>25002.75</v>
      </c>
      <c r="D1468" s="33">
        <f t="shared" si="1340"/>
        <v>16132.140000000001</v>
      </c>
      <c r="E1468" s="33">
        <f t="shared" si="1340"/>
        <v>0</v>
      </c>
      <c r="F1468" s="33">
        <f t="shared" ref="F1468:G1468" si="1341">+F794*$K$3</f>
        <v>367.88159375000009</v>
      </c>
      <c r="G1468" s="33">
        <f t="shared" si="1341"/>
        <v>288.68709375000003</v>
      </c>
    </row>
    <row r="1469" spans="1:7" ht="14" hidden="1" x14ac:dyDescent="0.15">
      <c r="A1469" s="24">
        <v>59</v>
      </c>
      <c r="B1469" s="27"/>
      <c r="C1469" s="33">
        <f t="shared" ref="C1469:E1469" si="1342">+C946*$K$4</f>
        <v>25002.75</v>
      </c>
      <c r="D1469" s="33">
        <f t="shared" si="1342"/>
        <v>16132.140000000001</v>
      </c>
      <c r="E1469" s="33">
        <f t="shared" si="1342"/>
        <v>0</v>
      </c>
      <c r="F1469" s="33">
        <f t="shared" ref="F1469:G1469" si="1343">+F795*$K$3</f>
        <v>367.88159375000009</v>
      </c>
      <c r="G1469" s="33">
        <f t="shared" si="1343"/>
        <v>288.68709375000003</v>
      </c>
    </row>
    <row r="1470" spans="1:7" ht="14" hidden="1" x14ac:dyDescent="0.15">
      <c r="A1470" s="24">
        <v>60</v>
      </c>
      <c r="B1470" s="27"/>
      <c r="C1470" s="33">
        <f t="shared" ref="C1470:E1470" si="1344">+C947*$K$4</f>
        <v>26738.5</v>
      </c>
      <c r="D1470" s="33">
        <f t="shared" si="1344"/>
        <v>17251.5</v>
      </c>
      <c r="E1470" s="33">
        <f t="shared" si="1344"/>
        <v>0</v>
      </c>
      <c r="F1470" s="33">
        <f t="shared" ref="F1470:G1470" si="1345">+F796*$K$3</f>
        <v>367.88159375000009</v>
      </c>
      <c r="G1470" s="33">
        <f t="shared" si="1345"/>
        <v>288.68709375000003</v>
      </c>
    </row>
    <row r="1471" spans="1:7" ht="14" hidden="1" x14ac:dyDescent="0.15">
      <c r="A1471" s="24">
        <v>61</v>
      </c>
      <c r="B1471" s="27"/>
      <c r="C1471" s="33">
        <f t="shared" ref="C1471:E1471" si="1346">+C948*$K$4</f>
        <v>29754.2</v>
      </c>
      <c r="D1471" s="33">
        <f t="shared" si="1346"/>
        <v>19197.66</v>
      </c>
      <c r="E1471" s="33">
        <f t="shared" si="1346"/>
        <v>0</v>
      </c>
      <c r="F1471" s="33">
        <f t="shared" ref="F1471:G1471" si="1347">+F797*$K$3</f>
        <v>393.40125000000006</v>
      </c>
      <c r="G1471" s="33">
        <f t="shared" si="1347"/>
        <v>308.61428125000003</v>
      </c>
    </row>
    <row r="1472" spans="1:7" ht="14" hidden="1" x14ac:dyDescent="0.15">
      <c r="A1472" s="24">
        <v>62</v>
      </c>
      <c r="B1472" s="27"/>
      <c r="C1472" s="33">
        <f t="shared" ref="C1472:E1472" si="1348">+C949*$K$4</f>
        <v>33006.28</v>
      </c>
      <c r="D1472" s="33">
        <f t="shared" si="1348"/>
        <v>21295.4</v>
      </c>
      <c r="E1472" s="33">
        <f t="shared" si="1348"/>
        <v>0</v>
      </c>
      <c r="F1472" s="33">
        <f t="shared" ref="F1472:G1472" si="1349">+F798*$K$3</f>
        <v>437.88387500000005</v>
      </c>
      <c r="G1472" s="33">
        <f t="shared" si="1349"/>
        <v>343.4547187500001</v>
      </c>
    </row>
    <row r="1473" spans="1:7" ht="14" hidden="1" x14ac:dyDescent="0.15">
      <c r="A1473" s="24">
        <v>63</v>
      </c>
      <c r="B1473" s="27"/>
      <c r="C1473" s="33">
        <f t="shared" ref="C1473:E1473" si="1350">+C950*$K$4</f>
        <v>36496.33</v>
      </c>
      <c r="D1473" s="33">
        <f t="shared" si="1350"/>
        <v>23545.780000000002</v>
      </c>
      <c r="E1473" s="33">
        <f t="shared" si="1350"/>
        <v>0</v>
      </c>
      <c r="F1473" s="33">
        <f t="shared" ref="F1473:G1473" si="1351">+F799*$K$3</f>
        <v>486.09481250000005</v>
      </c>
      <c r="G1473" s="33">
        <f t="shared" si="1351"/>
        <v>381.31637500000005</v>
      </c>
    </row>
    <row r="1474" spans="1:7" ht="14" hidden="1" x14ac:dyDescent="0.15">
      <c r="A1474" s="24">
        <v>64</v>
      </c>
      <c r="B1474" s="27"/>
      <c r="C1474" s="33">
        <f t="shared" ref="C1474:E1474" si="1352">+C951*$K$4</f>
        <v>40222.230000000003</v>
      </c>
      <c r="D1474" s="33">
        <f t="shared" si="1352"/>
        <v>25950.390000000003</v>
      </c>
      <c r="E1474" s="33">
        <f t="shared" si="1352"/>
        <v>0</v>
      </c>
      <c r="F1474" s="33">
        <f t="shared" ref="F1474:G1474" si="1353">+F800*$K$3</f>
        <v>538.35546875000011</v>
      </c>
      <c r="G1474" s="33">
        <f t="shared" si="1353"/>
        <v>422.32781250000011</v>
      </c>
    </row>
    <row r="1475" spans="1:7" ht="14" hidden="1" x14ac:dyDescent="0.15">
      <c r="A1475" s="24">
        <v>65</v>
      </c>
      <c r="B1475" s="27"/>
      <c r="C1475" s="33">
        <f t="shared" ref="C1475:E1475" si="1354">+C952*$K$4</f>
        <v>44185.04</v>
      </c>
      <c r="D1475" s="33">
        <f t="shared" si="1354"/>
        <v>28506.050000000003</v>
      </c>
      <c r="E1475" s="33">
        <f t="shared" si="1354"/>
        <v>0</v>
      </c>
      <c r="F1475" s="33">
        <f t="shared" ref="F1475:G1475" si="1355">+F801*$K$3</f>
        <v>594.40871875000005</v>
      </c>
      <c r="G1475" s="33">
        <f t="shared" si="1355"/>
        <v>466.36046875000005</v>
      </c>
    </row>
    <row r="1476" spans="1:7" ht="14" hidden="1" x14ac:dyDescent="0.15">
      <c r="A1476" s="24">
        <v>66</v>
      </c>
      <c r="B1476" s="27"/>
      <c r="C1476" s="33">
        <f t="shared" ref="C1476:E1476" si="1356">+C953*$K$4</f>
        <v>48382.64</v>
      </c>
      <c r="D1476" s="33">
        <f t="shared" si="1356"/>
        <v>31215.940000000002</v>
      </c>
      <c r="E1476" s="33">
        <f t="shared" si="1356"/>
        <v>0</v>
      </c>
      <c r="F1476" s="33">
        <f t="shared" ref="F1476:G1476" si="1357">+F802*$K$3</f>
        <v>654.51168750000011</v>
      </c>
      <c r="G1476" s="33">
        <f t="shared" si="1357"/>
        <v>513.60718750000012</v>
      </c>
    </row>
    <row r="1477" spans="1:7" ht="14" hidden="1" x14ac:dyDescent="0.15">
      <c r="A1477" s="24">
        <v>67</v>
      </c>
      <c r="B1477" s="27"/>
      <c r="C1477" s="33">
        <f t="shared" ref="C1477:E1477" si="1358">+C954*$K$4</f>
        <v>52818.740000000005</v>
      </c>
      <c r="D1477" s="33">
        <f t="shared" si="1358"/>
        <v>34077.410000000003</v>
      </c>
      <c r="E1477" s="33">
        <f t="shared" si="1358"/>
        <v>0</v>
      </c>
      <c r="F1477" s="33">
        <f t="shared" ref="F1477:G1477" si="1359">+F803*$K$3</f>
        <v>718.4072500000002</v>
      </c>
      <c r="G1477" s="33">
        <f t="shared" si="1359"/>
        <v>563.68228124999996</v>
      </c>
    </row>
    <row r="1478" spans="1:7" ht="14" hidden="1" x14ac:dyDescent="0.15">
      <c r="A1478" s="24">
        <v>68</v>
      </c>
      <c r="B1478" s="27"/>
      <c r="C1478" s="33">
        <f t="shared" ref="C1478:E1478" si="1360">+C955*$K$4</f>
        <v>57490.16</v>
      </c>
      <c r="D1478" s="33">
        <f t="shared" si="1360"/>
        <v>37092.58</v>
      </c>
      <c r="E1478" s="33">
        <f t="shared" si="1360"/>
        <v>0</v>
      </c>
      <c r="F1478" s="33">
        <f t="shared" ref="F1478:G1478" si="1361">+F804*$K$3</f>
        <v>786.09540625</v>
      </c>
      <c r="G1478" s="33">
        <f t="shared" si="1361"/>
        <v>616.71431250000001</v>
      </c>
    </row>
    <row r="1479" spans="1:7" ht="14" hidden="1" x14ac:dyDescent="0.15">
      <c r="A1479" s="24">
        <v>69</v>
      </c>
      <c r="B1479" s="27"/>
      <c r="C1479" s="33">
        <f t="shared" ref="C1479:E1479" si="1362">+C956*$K$4</f>
        <v>62400.08</v>
      </c>
      <c r="D1479" s="33">
        <f t="shared" si="1362"/>
        <v>40257.740000000005</v>
      </c>
      <c r="E1479" s="33">
        <f t="shared" si="1362"/>
        <v>0</v>
      </c>
      <c r="F1479" s="33">
        <f t="shared" ref="F1479:G1479" si="1363">+F805*$K$3</f>
        <v>857.83328125000014</v>
      </c>
      <c r="G1479" s="33">
        <f t="shared" si="1363"/>
        <v>672.96040625000012</v>
      </c>
    </row>
    <row r="1480" spans="1:7" ht="14" hidden="1" x14ac:dyDescent="0.15">
      <c r="A1480" s="24">
        <v>70</v>
      </c>
      <c r="B1480" s="27"/>
      <c r="C1480" s="33">
        <f t="shared" ref="C1480:E1480" si="1364">+C957*$K$4</f>
        <v>67545.850000000006</v>
      </c>
      <c r="D1480" s="33">
        <f t="shared" si="1364"/>
        <v>43577.66</v>
      </c>
      <c r="E1480" s="33">
        <f t="shared" si="1364"/>
        <v>0</v>
      </c>
      <c r="F1480" s="33">
        <f t="shared" ref="F1480:G1480" si="1365">+F806*$K$3</f>
        <v>933.17090625000014</v>
      </c>
      <c r="G1480" s="33">
        <f t="shared" si="1365"/>
        <v>732.09915625000008</v>
      </c>
    </row>
    <row r="1481" spans="1:7" ht="14" hidden="1" x14ac:dyDescent="0.15">
      <c r="A1481" s="24">
        <v>71</v>
      </c>
      <c r="B1481" s="27"/>
      <c r="C1481" s="33">
        <f t="shared" ref="C1481:E1481" si="1366">+C958*$K$4</f>
        <v>72926.94</v>
      </c>
      <c r="D1481" s="33">
        <f t="shared" si="1366"/>
        <v>47051.28</v>
      </c>
      <c r="E1481" s="33">
        <f t="shared" si="1366"/>
        <v>0</v>
      </c>
      <c r="F1481" s="33">
        <f t="shared" ref="F1481:G1481" si="1367">+F807*$K$3</f>
        <v>1012.5582500000002</v>
      </c>
      <c r="G1481" s="33">
        <f t="shared" si="1367"/>
        <v>794.32340625000006</v>
      </c>
    </row>
    <row r="1482" spans="1:7" ht="14" hidden="1" x14ac:dyDescent="0.15">
      <c r="A1482" s="24">
        <v>72</v>
      </c>
      <c r="B1482" s="27"/>
      <c r="C1482" s="33">
        <f t="shared" ref="C1482:E1482" si="1368">+C959*$K$4</f>
        <v>78546</v>
      </c>
      <c r="D1482" s="33">
        <f t="shared" si="1368"/>
        <v>50675.420000000006</v>
      </c>
      <c r="E1482" s="33">
        <f t="shared" si="1368"/>
        <v>0</v>
      </c>
      <c r="F1482" s="33">
        <f t="shared" ref="F1482:G1482" si="1369">+F808*$K$3</f>
        <v>1095.8667500000001</v>
      </c>
      <c r="G1482" s="33">
        <f t="shared" si="1369"/>
        <v>859.76171875000023</v>
      </c>
    </row>
    <row r="1483" spans="1:7" ht="14" hidden="1" x14ac:dyDescent="0.15">
      <c r="A1483" s="24">
        <v>73</v>
      </c>
      <c r="B1483" s="27"/>
      <c r="C1483" s="33">
        <f t="shared" ref="C1483:E1483" si="1370">+C960*$K$4</f>
        <v>84400.38</v>
      </c>
      <c r="D1483" s="33">
        <f t="shared" si="1370"/>
        <v>54452.73</v>
      </c>
      <c r="E1483" s="33">
        <f t="shared" si="1370"/>
        <v>0</v>
      </c>
      <c r="F1483" s="33">
        <f t="shared" ref="F1483:G1483" si="1371">+F809*$K$3</f>
        <v>1183.0964062500002</v>
      </c>
      <c r="G1483" s="33">
        <f t="shared" si="1371"/>
        <v>928.22125000000017</v>
      </c>
    </row>
    <row r="1484" spans="1:7" ht="14" hidden="1" x14ac:dyDescent="0.15">
      <c r="A1484" s="24">
        <v>74</v>
      </c>
      <c r="B1484" s="27"/>
      <c r="C1484" s="33">
        <f t="shared" ref="C1484:E1484" si="1372">+C961*$K$4</f>
        <v>90494.32</v>
      </c>
      <c r="D1484" s="33">
        <f t="shared" si="1372"/>
        <v>58383.740000000005</v>
      </c>
      <c r="E1484" s="33">
        <f t="shared" si="1372"/>
        <v>0</v>
      </c>
      <c r="F1484" s="33">
        <f t="shared" ref="F1484:G1484" si="1373">+F810*$K$3</f>
        <v>1274.11865625</v>
      </c>
      <c r="G1484" s="33">
        <f t="shared" si="1373"/>
        <v>999.57343750000018</v>
      </c>
    </row>
    <row r="1485" spans="1:7" ht="14" hidden="1" x14ac:dyDescent="0.15">
      <c r="A1485" s="24">
        <v>75</v>
      </c>
      <c r="B1485" s="27"/>
      <c r="C1485" s="33">
        <f t="shared" ref="C1485:E1485" si="1374">+C962*$K$4</f>
        <v>96821.99</v>
      </c>
      <c r="D1485" s="33">
        <f t="shared" si="1374"/>
        <v>62465.8</v>
      </c>
      <c r="E1485" s="33">
        <f t="shared" si="1374"/>
        <v>0</v>
      </c>
      <c r="F1485" s="33">
        <f t="shared" ref="F1485:G1485" si="1375">+F811*$K$3</f>
        <v>1368.9977812500003</v>
      </c>
      <c r="G1485" s="33">
        <f t="shared" si="1375"/>
        <v>1074.011125</v>
      </c>
    </row>
    <row r="1486" spans="1:7" ht="14" hidden="1" x14ac:dyDescent="0.15">
      <c r="A1486" s="24">
        <v>76</v>
      </c>
      <c r="B1486" s="27"/>
      <c r="C1486" s="33">
        <f t="shared" ref="C1486:E1486" si="1376">+C963*$K$4</f>
        <v>96821.99</v>
      </c>
      <c r="D1486" s="33">
        <f t="shared" si="1376"/>
        <v>62465.8</v>
      </c>
      <c r="E1486" s="33">
        <f t="shared" si="1376"/>
        <v>0</v>
      </c>
      <c r="F1486" s="33">
        <f t="shared" ref="F1486:G1486" si="1377">+F812*$K$3</f>
        <v>1467.7980625000002</v>
      </c>
      <c r="G1486" s="33">
        <f t="shared" si="1377"/>
        <v>1151.4700312499999</v>
      </c>
    </row>
    <row r="1487" spans="1:7" ht="14" hidden="1" x14ac:dyDescent="0.15">
      <c r="A1487" s="24">
        <v>77</v>
      </c>
      <c r="B1487" s="27"/>
      <c r="C1487" s="33">
        <f t="shared" ref="C1487:E1487" si="1378">+C964*$K$4</f>
        <v>96821.99</v>
      </c>
      <c r="D1487" s="33">
        <f t="shared" si="1378"/>
        <v>62465.8</v>
      </c>
      <c r="E1487" s="33">
        <f t="shared" si="1378"/>
        <v>0</v>
      </c>
      <c r="F1487" s="33">
        <f t="shared" ref="F1487:G1487" si="1379">+F813*$K$3</f>
        <v>1467.7980625000002</v>
      </c>
      <c r="G1487" s="33">
        <f t="shared" si="1379"/>
        <v>1151.4700312499999</v>
      </c>
    </row>
    <row r="1488" spans="1:7" ht="14" hidden="1" x14ac:dyDescent="0.15">
      <c r="A1488" s="24">
        <v>78</v>
      </c>
      <c r="B1488" s="27"/>
      <c r="C1488" s="33">
        <f t="shared" ref="C1488:E1488" si="1380">+C965*$K$4</f>
        <v>96821.99</v>
      </c>
      <c r="D1488" s="33">
        <f t="shared" si="1380"/>
        <v>62465.8</v>
      </c>
      <c r="E1488" s="33">
        <f t="shared" si="1380"/>
        <v>0</v>
      </c>
      <c r="F1488" s="33">
        <f t="shared" ref="F1488:G1488" si="1381">+F814*$K$3</f>
        <v>1467.7980625000002</v>
      </c>
      <c r="G1488" s="33">
        <f t="shared" si="1381"/>
        <v>1151.4700312499999</v>
      </c>
    </row>
    <row r="1489" spans="1:7" ht="14" hidden="1" x14ac:dyDescent="0.15">
      <c r="A1489" s="24">
        <v>79</v>
      </c>
      <c r="B1489" s="27"/>
      <c r="C1489" s="33">
        <f t="shared" ref="C1489:E1489" si="1382">+C966*$K$4</f>
        <v>96821.99</v>
      </c>
      <c r="D1489" s="33">
        <f t="shared" si="1382"/>
        <v>62465.8</v>
      </c>
      <c r="E1489" s="33">
        <f t="shared" si="1382"/>
        <v>0</v>
      </c>
      <c r="F1489" s="33">
        <f t="shared" ref="F1489:G1489" si="1383">+F815*$K$3</f>
        <v>1467.7980625000002</v>
      </c>
      <c r="G1489" s="33">
        <f t="shared" si="1383"/>
        <v>1151.4700312499999</v>
      </c>
    </row>
    <row r="1490" spans="1:7" ht="14" hidden="1" x14ac:dyDescent="0.15">
      <c r="A1490" s="24">
        <v>80</v>
      </c>
      <c r="B1490" s="27"/>
      <c r="C1490" s="33">
        <f t="shared" ref="C1490:E1490" si="1384">+C967*$K$4</f>
        <v>96821.99</v>
      </c>
      <c r="D1490" s="33">
        <f t="shared" si="1384"/>
        <v>62465.8</v>
      </c>
      <c r="E1490" s="33">
        <f t="shared" si="1384"/>
        <v>0</v>
      </c>
      <c r="F1490" s="33">
        <f t="shared" ref="F1490:G1490" si="1385">+F816*$K$3</f>
        <v>1467.7980625000002</v>
      </c>
      <c r="G1490" s="33">
        <f t="shared" si="1385"/>
        <v>1151.4700312499999</v>
      </c>
    </row>
    <row r="1491" spans="1:7" ht="14" hidden="1" x14ac:dyDescent="0.15">
      <c r="A1491" s="24">
        <v>81</v>
      </c>
      <c r="B1491" s="27"/>
      <c r="C1491" s="33">
        <f t="shared" ref="C1491:E1491" si="1386">+C968*$K$4</f>
        <v>96821.99</v>
      </c>
      <c r="D1491" s="33">
        <f t="shared" si="1386"/>
        <v>62465.8</v>
      </c>
      <c r="E1491" s="33">
        <f t="shared" si="1386"/>
        <v>0</v>
      </c>
      <c r="F1491" s="33">
        <f t="shared" ref="F1491:G1491" si="1387">+F817*$K$3</f>
        <v>1467.7980625000002</v>
      </c>
      <c r="G1491" s="33">
        <f t="shared" si="1387"/>
        <v>1151.4700312499999</v>
      </c>
    </row>
    <row r="1492" spans="1:7" ht="14" hidden="1" x14ac:dyDescent="0.15">
      <c r="A1492" s="24">
        <v>82</v>
      </c>
      <c r="B1492" s="27"/>
      <c r="C1492" s="33">
        <f t="shared" ref="C1492:E1492" si="1388">+C969*$K$4</f>
        <v>96821.99</v>
      </c>
      <c r="D1492" s="33">
        <f t="shared" si="1388"/>
        <v>62465.8</v>
      </c>
      <c r="E1492" s="33">
        <f t="shared" si="1388"/>
        <v>0</v>
      </c>
      <c r="F1492" s="33">
        <f t="shared" ref="F1492:G1492" si="1389">+F818*$K$3</f>
        <v>1467.7980625000002</v>
      </c>
      <c r="G1492" s="33">
        <f t="shared" si="1389"/>
        <v>1151.4700312499999</v>
      </c>
    </row>
    <row r="1493" spans="1:7" ht="14" hidden="1" x14ac:dyDescent="0.15">
      <c r="A1493" s="24">
        <v>83</v>
      </c>
      <c r="B1493" s="27"/>
      <c r="C1493" s="33">
        <f t="shared" ref="C1493:E1493" si="1390">+C970*$K$4</f>
        <v>96821.99</v>
      </c>
      <c r="D1493" s="33">
        <f t="shared" si="1390"/>
        <v>62465.8</v>
      </c>
      <c r="E1493" s="33">
        <f t="shared" si="1390"/>
        <v>0</v>
      </c>
      <c r="F1493" s="33">
        <f t="shared" ref="F1493:G1493" si="1391">+F819*$K$3</f>
        <v>1467.7980625000002</v>
      </c>
      <c r="G1493" s="33">
        <f t="shared" si="1391"/>
        <v>1151.4700312499999</v>
      </c>
    </row>
    <row r="1494" spans="1:7" ht="14" hidden="1" x14ac:dyDescent="0.15">
      <c r="A1494" s="24">
        <v>84</v>
      </c>
      <c r="B1494" s="27" t="s">
        <v>3</v>
      </c>
      <c r="C1494" s="33">
        <f t="shared" ref="C1494:E1494" si="1392">+C971*$K$4</f>
        <v>96821.99</v>
      </c>
      <c r="D1494" s="33">
        <f t="shared" si="1392"/>
        <v>62465.8</v>
      </c>
      <c r="E1494" s="33">
        <f t="shared" si="1392"/>
        <v>0</v>
      </c>
      <c r="F1494" s="33">
        <f t="shared" ref="F1494:G1494" si="1393">+F820*$K$3</f>
        <v>1467.7980625000002</v>
      </c>
      <c r="G1494" s="33">
        <f t="shared" si="1393"/>
        <v>1151.4700312499999</v>
      </c>
    </row>
    <row r="1495" spans="1:7" ht="14" hidden="1" x14ac:dyDescent="0.15">
      <c r="A1495" s="24">
        <v>1</v>
      </c>
      <c r="B1495" s="27" t="s">
        <v>4</v>
      </c>
      <c r="C1495" s="33">
        <f t="shared" ref="C1495:E1495" si="1394">+C972*$K$4</f>
        <v>5007.97</v>
      </c>
      <c r="D1495" s="33">
        <f t="shared" si="1394"/>
        <v>3230.88</v>
      </c>
      <c r="E1495" s="33">
        <f t="shared" si="1394"/>
        <v>0</v>
      </c>
      <c r="F1495" s="33">
        <f t="shared" ref="F1495:G1495" si="1395">+F821*$K$3</f>
        <v>1467.7980625000002</v>
      </c>
      <c r="G1495" s="33">
        <f t="shared" si="1395"/>
        <v>1151.4700312499999</v>
      </c>
    </row>
    <row r="1496" spans="1:7" ht="14" hidden="1" x14ac:dyDescent="0.15">
      <c r="A1496" s="24">
        <v>2</v>
      </c>
      <c r="B1496" s="27" t="s">
        <v>1</v>
      </c>
      <c r="C1496" s="33">
        <f t="shared" ref="C1496:E1496" si="1396">+C973*$K$4</f>
        <v>8513.3900000000012</v>
      </c>
      <c r="D1496" s="33">
        <f t="shared" si="1396"/>
        <v>5491.8600000000006</v>
      </c>
      <c r="E1496" s="33">
        <f t="shared" si="1396"/>
        <v>0</v>
      </c>
      <c r="F1496" s="33">
        <f t="shared" ref="F1496:G1496" si="1397">+F822*$K$3</f>
        <v>79.837312500000024</v>
      </c>
      <c r="G1496" s="33">
        <f t="shared" si="1397"/>
        <v>62.674218750000016</v>
      </c>
    </row>
    <row r="1497" spans="1:7" ht="14" hidden="1" x14ac:dyDescent="0.15">
      <c r="A1497" s="24">
        <v>3</v>
      </c>
      <c r="B1497" s="27" t="s">
        <v>5</v>
      </c>
      <c r="C1497" s="33">
        <f t="shared" ref="C1497:E1497" si="1398">+C974*$K$4</f>
        <v>12017.220000000001</v>
      </c>
      <c r="D1497" s="33">
        <f t="shared" si="1398"/>
        <v>7753.9000000000005</v>
      </c>
      <c r="E1497" s="33">
        <f t="shared" si="1398"/>
        <v>0</v>
      </c>
      <c r="F1497" s="33">
        <f t="shared" ref="F1497:G1497" si="1399">+F823*$K$3</f>
        <v>135.69771875000001</v>
      </c>
      <c r="G1497" s="33">
        <f t="shared" si="1399"/>
        <v>106.38546875000002</v>
      </c>
    </row>
  </sheetData>
  <sheetProtection algorithmName="SHA-512" hashValue="Tc4hExLHpiAATpLZWEeR/4kFy49xoNNyBbA9CqdtKw97UGwrYxGEDOOSmBrmfZZPUcb2SAU9qGyof3WO7rHmuA==" saltValue="O/Nou55T6Lh5dGtEhgo6zA==" spinCount="100000" sheet="1" objects="1" scenarios="1"/>
  <mergeCells count="75">
    <mergeCell ref="A753:B753"/>
    <mergeCell ref="C753:G753"/>
    <mergeCell ref="A826:G826"/>
    <mergeCell ref="A827:G827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2:G2"/>
    <mergeCell ref="A3:G3"/>
    <mergeCell ref="A78:B78"/>
    <mergeCell ref="C78:G78"/>
    <mergeCell ref="A77:G77"/>
    <mergeCell ref="A4:B4"/>
    <mergeCell ref="C4:G4"/>
    <mergeCell ref="A901:G901"/>
    <mergeCell ref="A902:G902"/>
    <mergeCell ref="A903:B903"/>
    <mergeCell ref="C903:G903"/>
    <mergeCell ref="A976:G976"/>
    <mergeCell ref="A977:B977"/>
    <mergeCell ref="C977:G977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274:G1274"/>
    <mergeCell ref="A1275:G1275"/>
    <mergeCell ref="A1276:B1276"/>
    <mergeCell ref="C1276:G1276"/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</mergeCells>
  <phoneticPr fontId="11" type="noConversion"/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1497"/>
  <sheetViews>
    <sheetView showGridLines="0" topLeftCell="A1048576" zoomScale="75" zoomScaleNormal="75" zoomScalePageLayoutView="150" workbookViewId="0">
      <selection sqref="A1:XFD1048576"/>
    </sheetView>
  </sheetViews>
  <sheetFormatPr baseColWidth="10" defaultColWidth="8.6640625" defaultRowHeight="13" zeroHeight="1" x14ac:dyDescent="0.15"/>
  <cols>
    <col min="1" max="1" width="3.6640625" style="306" customWidth="1"/>
    <col min="2" max="2" width="20.6640625" style="306" customWidth="1"/>
    <col min="3" max="7" width="15.6640625" style="365" customWidth="1"/>
    <col min="8" max="19" width="15.6640625" style="306" customWidth="1"/>
    <col min="20" max="16384" width="8.6640625" style="306"/>
  </cols>
  <sheetData>
    <row r="1" spans="1:12" ht="14" hidden="1" thickBot="1" x14ac:dyDescent="0.2"/>
    <row r="2" spans="1:12" ht="18" hidden="1" x14ac:dyDescent="0.2">
      <c r="A2" s="525" t="s">
        <v>15</v>
      </c>
      <c r="B2" s="526"/>
      <c r="C2" s="526"/>
      <c r="D2" s="526"/>
      <c r="E2" s="526"/>
      <c r="F2" s="526"/>
      <c r="G2" s="526"/>
      <c r="I2" s="306" t="s">
        <v>10</v>
      </c>
      <c r="K2" s="306">
        <f>1.12/12</f>
        <v>9.3333333333333338E-2</v>
      </c>
    </row>
    <row r="3" spans="1:12" ht="18" hidden="1" x14ac:dyDescent="0.2">
      <c r="A3" s="527" t="s">
        <v>6</v>
      </c>
      <c r="B3" s="528"/>
      <c r="C3" s="528"/>
      <c r="D3" s="528"/>
      <c r="E3" s="528"/>
      <c r="F3" s="528"/>
      <c r="G3" s="528"/>
      <c r="I3" s="306" t="s">
        <v>13</v>
      </c>
      <c r="K3" s="306">
        <f>1.1/4</f>
        <v>0.27500000000000002</v>
      </c>
    </row>
    <row r="4" spans="1:12" hidden="1" x14ac:dyDescent="0.15">
      <c r="A4" s="529" t="s">
        <v>0</v>
      </c>
      <c r="B4" s="530"/>
      <c r="C4" s="530"/>
      <c r="D4" s="530"/>
      <c r="E4" s="530"/>
      <c r="F4" s="530"/>
      <c r="G4" s="530"/>
      <c r="I4" s="306" t="s">
        <v>14</v>
      </c>
      <c r="K4" s="306">
        <f>1.06/2</f>
        <v>0.53</v>
      </c>
    </row>
    <row r="5" spans="1:12" hidden="1" x14ac:dyDescent="0.15">
      <c r="A5" s="366" t="s">
        <v>2</v>
      </c>
      <c r="B5" s="367" t="s">
        <v>2</v>
      </c>
      <c r="C5" s="368">
        <v>250</v>
      </c>
      <c r="D5" s="368">
        <v>2000</v>
      </c>
      <c r="E5" s="368">
        <v>3500</v>
      </c>
      <c r="F5" s="368">
        <v>5000</v>
      </c>
      <c r="G5" s="368">
        <v>10000</v>
      </c>
    </row>
    <row r="6" spans="1:12" ht="15" hidden="1" x14ac:dyDescent="0.2">
      <c r="A6" s="366">
        <v>18</v>
      </c>
      <c r="B6" s="367"/>
      <c r="C6" s="369">
        <v>10214</v>
      </c>
      <c r="D6" s="369">
        <v>8954</v>
      </c>
      <c r="E6" s="369">
        <v>7248</v>
      </c>
      <c r="F6" s="369">
        <v>6288</v>
      </c>
      <c r="G6" s="369">
        <v>4689</v>
      </c>
      <c r="H6" s="11"/>
      <c r="I6" s="370"/>
      <c r="J6" s="371"/>
      <c r="K6" s="371"/>
      <c r="L6" s="371"/>
    </row>
    <row r="7" spans="1:12" ht="15" hidden="1" x14ac:dyDescent="0.2">
      <c r="A7" s="366">
        <v>19</v>
      </c>
      <c r="B7" s="367"/>
      <c r="C7" s="369">
        <v>10214</v>
      </c>
      <c r="D7" s="369">
        <v>8954</v>
      </c>
      <c r="E7" s="369">
        <v>7248</v>
      </c>
      <c r="F7" s="369">
        <v>6288</v>
      </c>
      <c r="G7" s="369">
        <v>4689</v>
      </c>
      <c r="H7" s="11"/>
      <c r="I7" s="370"/>
      <c r="J7" s="371"/>
      <c r="K7" s="371"/>
      <c r="L7" s="371"/>
    </row>
    <row r="8" spans="1:12" ht="15" hidden="1" x14ac:dyDescent="0.2">
      <c r="A8" s="366">
        <v>20</v>
      </c>
      <c r="B8" s="367"/>
      <c r="C8" s="369">
        <v>10214</v>
      </c>
      <c r="D8" s="369">
        <v>8954</v>
      </c>
      <c r="E8" s="369">
        <v>7248</v>
      </c>
      <c r="F8" s="369">
        <v>6288</v>
      </c>
      <c r="G8" s="369">
        <v>4689</v>
      </c>
      <c r="H8" s="11"/>
      <c r="I8" s="370"/>
      <c r="J8" s="371"/>
      <c r="K8" s="371"/>
      <c r="L8" s="371"/>
    </row>
    <row r="9" spans="1:12" ht="15" hidden="1" x14ac:dyDescent="0.2">
      <c r="A9" s="366">
        <v>21</v>
      </c>
      <c r="B9" s="367"/>
      <c r="C9" s="369">
        <v>10214</v>
      </c>
      <c r="D9" s="369">
        <v>8954</v>
      </c>
      <c r="E9" s="369">
        <v>7248</v>
      </c>
      <c r="F9" s="369">
        <v>6288</v>
      </c>
      <c r="G9" s="369">
        <v>4689</v>
      </c>
      <c r="H9" s="11"/>
      <c r="I9" s="370"/>
      <c r="J9" s="371"/>
      <c r="K9" s="371"/>
      <c r="L9" s="371"/>
    </row>
    <row r="10" spans="1:12" ht="15" hidden="1" x14ac:dyDescent="0.2">
      <c r="A10" s="366">
        <v>22</v>
      </c>
      <c r="B10" s="367"/>
      <c r="C10" s="369">
        <v>10214</v>
      </c>
      <c r="D10" s="369">
        <v>8954</v>
      </c>
      <c r="E10" s="369">
        <v>7248</v>
      </c>
      <c r="F10" s="369">
        <v>6288</v>
      </c>
      <c r="G10" s="369">
        <v>4689</v>
      </c>
      <c r="H10" s="11"/>
      <c r="I10" s="370"/>
      <c r="J10" s="371"/>
      <c r="K10" s="371"/>
      <c r="L10" s="371"/>
    </row>
    <row r="11" spans="1:12" ht="15" hidden="1" x14ac:dyDescent="0.2">
      <c r="A11" s="366">
        <v>23</v>
      </c>
      <c r="B11" s="367"/>
      <c r="C11" s="369">
        <v>10214</v>
      </c>
      <c r="D11" s="369">
        <v>8954</v>
      </c>
      <c r="E11" s="369">
        <v>7248</v>
      </c>
      <c r="F11" s="369">
        <v>6288</v>
      </c>
      <c r="G11" s="369">
        <v>4689</v>
      </c>
      <c r="H11" s="11"/>
      <c r="I11" s="370"/>
      <c r="J11" s="371"/>
      <c r="K11" s="371"/>
      <c r="L11" s="371"/>
    </row>
    <row r="12" spans="1:12" ht="15" hidden="1" x14ac:dyDescent="0.2">
      <c r="A12" s="366">
        <v>24</v>
      </c>
      <c r="B12" s="367"/>
      <c r="C12" s="369">
        <v>10214</v>
      </c>
      <c r="D12" s="369">
        <v>8954</v>
      </c>
      <c r="E12" s="369">
        <v>7248</v>
      </c>
      <c r="F12" s="369">
        <v>6288</v>
      </c>
      <c r="G12" s="369">
        <v>4689</v>
      </c>
      <c r="H12" s="11"/>
      <c r="I12" s="370"/>
      <c r="J12" s="371"/>
      <c r="K12" s="371"/>
      <c r="L12" s="371"/>
    </row>
    <row r="13" spans="1:12" ht="15" hidden="1" x14ac:dyDescent="0.2">
      <c r="A13" s="366">
        <v>25</v>
      </c>
      <c r="B13" s="367"/>
      <c r="C13" s="369">
        <v>10916</v>
      </c>
      <c r="D13" s="369">
        <v>9568</v>
      </c>
      <c r="E13" s="369">
        <v>7699</v>
      </c>
      <c r="F13" s="369">
        <v>6678</v>
      </c>
      <c r="G13" s="369">
        <v>4978</v>
      </c>
      <c r="H13" s="11"/>
      <c r="I13" s="370"/>
      <c r="J13" s="371"/>
      <c r="K13" s="371"/>
      <c r="L13" s="371"/>
    </row>
    <row r="14" spans="1:12" ht="15" hidden="1" x14ac:dyDescent="0.2">
      <c r="A14" s="366">
        <v>26</v>
      </c>
      <c r="B14" s="367"/>
      <c r="C14" s="369">
        <v>10916</v>
      </c>
      <c r="D14" s="369">
        <v>9568</v>
      </c>
      <c r="E14" s="369">
        <v>7699</v>
      </c>
      <c r="F14" s="369">
        <v>6678</v>
      </c>
      <c r="G14" s="369">
        <v>4978</v>
      </c>
      <c r="H14" s="11"/>
      <c r="I14" s="370"/>
      <c r="J14" s="371"/>
      <c r="K14" s="371"/>
      <c r="L14" s="371"/>
    </row>
    <row r="15" spans="1:12" ht="15" hidden="1" x14ac:dyDescent="0.2">
      <c r="A15" s="366">
        <v>27</v>
      </c>
      <c r="B15" s="367"/>
      <c r="C15" s="369">
        <v>10916</v>
      </c>
      <c r="D15" s="369">
        <v>9568</v>
      </c>
      <c r="E15" s="369">
        <v>7699</v>
      </c>
      <c r="F15" s="369">
        <v>6678</v>
      </c>
      <c r="G15" s="369">
        <v>4978</v>
      </c>
      <c r="H15" s="11"/>
      <c r="I15" s="370"/>
      <c r="J15" s="371"/>
      <c r="K15" s="371"/>
      <c r="L15" s="371"/>
    </row>
    <row r="16" spans="1:12" ht="15" hidden="1" x14ac:dyDescent="0.2">
      <c r="A16" s="366">
        <v>28</v>
      </c>
      <c r="B16" s="367"/>
      <c r="C16" s="369">
        <v>10916</v>
      </c>
      <c r="D16" s="369">
        <v>9568</v>
      </c>
      <c r="E16" s="369">
        <v>7699</v>
      </c>
      <c r="F16" s="369">
        <v>6678</v>
      </c>
      <c r="G16" s="369">
        <v>4978</v>
      </c>
      <c r="H16" s="11"/>
      <c r="I16" s="370"/>
      <c r="J16" s="371"/>
      <c r="K16" s="371"/>
      <c r="L16" s="371"/>
    </row>
    <row r="17" spans="1:12" ht="15" hidden="1" x14ac:dyDescent="0.2">
      <c r="A17" s="366">
        <v>29</v>
      </c>
      <c r="B17" s="367"/>
      <c r="C17" s="369">
        <v>10916</v>
      </c>
      <c r="D17" s="369">
        <v>9568</v>
      </c>
      <c r="E17" s="369">
        <v>7699</v>
      </c>
      <c r="F17" s="369">
        <v>6678</v>
      </c>
      <c r="G17" s="369">
        <v>4978</v>
      </c>
      <c r="H17" s="11"/>
      <c r="I17" s="370"/>
      <c r="J17" s="371"/>
      <c r="K17" s="371"/>
      <c r="L17" s="371"/>
    </row>
    <row r="18" spans="1:12" ht="15" hidden="1" x14ac:dyDescent="0.2">
      <c r="A18" s="366">
        <v>30</v>
      </c>
      <c r="B18" s="367"/>
      <c r="C18" s="369">
        <v>12138</v>
      </c>
      <c r="D18" s="369">
        <v>10641</v>
      </c>
      <c r="E18" s="369">
        <v>8498</v>
      </c>
      <c r="F18" s="369">
        <v>7369</v>
      </c>
      <c r="G18" s="369">
        <v>5494</v>
      </c>
      <c r="H18" s="11"/>
      <c r="I18" s="370"/>
      <c r="J18" s="371"/>
      <c r="K18" s="371"/>
      <c r="L18" s="371"/>
    </row>
    <row r="19" spans="1:12" ht="15" hidden="1" x14ac:dyDescent="0.2">
      <c r="A19" s="366">
        <v>31</v>
      </c>
      <c r="B19" s="367"/>
      <c r="C19" s="369">
        <v>12138</v>
      </c>
      <c r="D19" s="369">
        <v>10641</v>
      </c>
      <c r="E19" s="369">
        <v>8498</v>
      </c>
      <c r="F19" s="369">
        <v>7369</v>
      </c>
      <c r="G19" s="369">
        <v>5494</v>
      </c>
      <c r="H19" s="11"/>
      <c r="I19" s="370"/>
      <c r="J19" s="371"/>
      <c r="K19" s="371"/>
      <c r="L19" s="371"/>
    </row>
    <row r="20" spans="1:12" ht="15" hidden="1" x14ac:dyDescent="0.2">
      <c r="A20" s="366">
        <v>32</v>
      </c>
      <c r="B20" s="367"/>
      <c r="C20" s="369">
        <v>12138</v>
      </c>
      <c r="D20" s="369">
        <v>10641</v>
      </c>
      <c r="E20" s="369">
        <v>8498</v>
      </c>
      <c r="F20" s="369">
        <v>7369</v>
      </c>
      <c r="G20" s="369">
        <v>5494</v>
      </c>
      <c r="H20" s="11"/>
      <c r="I20" s="370"/>
      <c r="J20" s="371"/>
      <c r="K20" s="371"/>
      <c r="L20" s="371"/>
    </row>
    <row r="21" spans="1:12" ht="15" hidden="1" x14ac:dyDescent="0.2">
      <c r="A21" s="366">
        <v>33</v>
      </c>
      <c r="B21" s="367"/>
      <c r="C21" s="369">
        <v>12138</v>
      </c>
      <c r="D21" s="369">
        <v>10641</v>
      </c>
      <c r="E21" s="369">
        <v>8498</v>
      </c>
      <c r="F21" s="369">
        <v>7369</v>
      </c>
      <c r="G21" s="369">
        <v>5494</v>
      </c>
      <c r="H21" s="11"/>
      <c r="I21" s="370"/>
      <c r="J21" s="371"/>
      <c r="K21" s="371"/>
      <c r="L21" s="371"/>
    </row>
    <row r="22" spans="1:12" ht="15" hidden="1" x14ac:dyDescent="0.2">
      <c r="A22" s="366">
        <v>34</v>
      </c>
      <c r="B22" s="367"/>
      <c r="C22" s="369">
        <v>12138</v>
      </c>
      <c r="D22" s="369">
        <v>10641</v>
      </c>
      <c r="E22" s="369">
        <v>8498</v>
      </c>
      <c r="F22" s="369">
        <v>7369</v>
      </c>
      <c r="G22" s="369">
        <v>5494</v>
      </c>
      <c r="H22" s="11"/>
      <c r="I22" s="370"/>
      <c r="J22" s="371"/>
      <c r="K22" s="371"/>
      <c r="L22" s="371"/>
    </row>
    <row r="23" spans="1:12" ht="15" hidden="1" x14ac:dyDescent="0.2">
      <c r="A23" s="366">
        <v>35</v>
      </c>
      <c r="B23" s="367"/>
      <c r="C23" s="369">
        <v>13555</v>
      </c>
      <c r="D23" s="369">
        <v>11878</v>
      </c>
      <c r="E23" s="369">
        <v>9432</v>
      </c>
      <c r="F23" s="369">
        <v>8179</v>
      </c>
      <c r="G23" s="369">
        <v>6100</v>
      </c>
      <c r="H23" s="11"/>
      <c r="I23" s="370"/>
      <c r="J23" s="371"/>
      <c r="K23" s="371"/>
      <c r="L23" s="371"/>
    </row>
    <row r="24" spans="1:12" ht="15" hidden="1" x14ac:dyDescent="0.2">
      <c r="A24" s="366">
        <v>36</v>
      </c>
      <c r="B24" s="367"/>
      <c r="C24" s="369">
        <v>13555</v>
      </c>
      <c r="D24" s="369">
        <v>11878</v>
      </c>
      <c r="E24" s="369">
        <v>9432</v>
      </c>
      <c r="F24" s="369">
        <v>8179</v>
      </c>
      <c r="G24" s="369">
        <v>6100</v>
      </c>
      <c r="H24" s="11"/>
      <c r="I24" s="370"/>
      <c r="J24" s="371"/>
      <c r="K24" s="371"/>
      <c r="L24" s="371"/>
    </row>
    <row r="25" spans="1:12" ht="15" hidden="1" x14ac:dyDescent="0.2">
      <c r="A25" s="366">
        <v>37</v>
      </c>
      <c r="B25" s="367"/>
      <c r="C25" s="369">
        <v>13555</v>
      </c>
      <c r="D25" s="369">
        <v>11878</v>
      </c>
      <c r="E25" s="369">
        <v>9432</v>
      </c>
      <c r="F25" s="369">
        <v>8179</v>
      </c>
      <c r="G25" s="369">
        <v>6100</v>
      </c>
      <c r="H25" s="11"/>
      <c r="I25" s="370"/>
      <c r="J25" s="371"/>
      <c r="K25" s="371"/>
      <c r="L25" s="371"/>
    </row>
    <row r="26" spans="1:12" ht="15" hidden="1" x14ac:dyDescent="0.2">
      <c r="A26" s="366">
        <v>38</v>
      </c>
      <c r="B26" s="367"/>
      <c r="C26" s="369">
        <v>13555</v>
      </c>
      <c r="D26" s="369">
        <v>11878</v>
      </c>
      <c r="E26" s="369">
        <v>9432</v>
      </c>
      <c r="F26" s="369">
        <v>8179</v>
      </c>
      <c r="G26" s="369">
        <v>6100</v>
      </c>
      <c r="H26" s="11"/>
      <c r="I26" s="370"/>
      <c r="J26" s="371"/>
      <c r="K26" s="371"/>
      <c r="L26" s="371"/>
    </row>
    <row r="27" spans="1:12" ht="15" hidden="1" x14ac:dyDescent="0.2">
      <c r="A27" s="366">
        <v>39</v>
      </c>
      <c r="B27" s="367"/>
      <c r="C27" s="369">
        <v>13555</v>
      </c>
      <c r="D27" s="369">
        <v>11878</v>
      </c>
      <c r="E27" s="369">
        <v>9432</v>
      </c>
      <c r="F27" s="369">
        <v>8179</v>
      </c>
      <c r="G27" s="369">
        <v>6100</v>
      </c>
      <c r="H27" s="11"/>
      <c r="I27" s="370"/>
      <c r="J27" s="371"/>
      <c r="K27" s="371"/>
      <c r="L27" s="371"/>
    </row>
    <row r="28" spans="1:12" ht="15" hidden="1" x14ac:dyDescent="0.2">
      <c r="A28" s="366">
        <v>40</v>
      </c>
      <c r="B28" s="367"/>
      <c r="C28" s="369">
        <v>15181</v>
      </c>
      <c r="D28" s="369">
        <v>13308</v>
      </c>
      <c r="E28" s="369">
        <v>10519</v>
      </c>
      <c r="F28" s="369">
        <v>9122</v>
      </c>
      <c r="G28" s="369">
        <v>6801</v>
      </c>
      <c r="H28" s="11"/>
      <c r="I28" s="370"/>
      <c r="J28" s="371"/>
      <c r="K28" s="371"/>
      <c r="L28" s="371"/>
    </row>
    <row r="29" spans="1:12" ht="15" hidden="1" x14ac:dyDescent="0.2">
      <c r="A29" s="366">
        <v>41</v>
      </c>
      <c r="B29" s="367"/>
      <c r="C29" s="369">
        <v>15181</v>
      </c>
      <c r="D29" s="369">
        <v>13308</v>
      </c>
      <c r="E29" s="369">
        <v>10519</v>
      </c>
      <c r="F29" s="369">
        <v>9122</v>
      </c>
      <c r="G29" s="369">
        <v>6801</v>
      </c>
      <c r="H29" s="11"/>
      <c r="I29" s="370"/>
      <c r="J29" s="371"/>
      <c r="K29" s="371"/>
      <c r="L29" s="371"/>
    </row>
    <row r="30" spans="1:12" ht="15" hidden="1" x14ac:dyDescent="0.2">
      <c r="A30" s="366">
        <v>42</v>
      </c>
      <c r="B30" s="367"/>
      <c r="C30" s="369">
        <v>15181</v>
      </c>
      <c r="D30" s="369">
        <v>13308</v>
      </c>
      <c r="E30" s="369">
        <v>10519</v>
      </c>
      <c r="F30" s="369">
        <v>9122</v>
      </c>
      <c r="G30" s="369">
        <v>6801</v>
      </c>
      <c r="H30" s="12"/>
      <c r="I30" s="372"/>
      <c r="J30" s="10"/>
      <c r="K30" s="373"/>
      <c r="L30" s="373"/>
    </row>
    <row r="31" spans="1:12" ht="15" hidden="1" x14ac:dyDescent="0.2">
      <c r="A31" s="366">
        <v>43</v>
      </c>
      <c r="B31" s="367"/>
      <c r="C31" s="369">
        <v>15181</v>
      </c>
      <c r="D31" s="369">
        <v>13308</v>
      </c>
      <c r="E31" s="369">
        <v>10519</v>
      </c>
      <c r="F31" s="369">
        <v>9122</v>
      </c>
      <c r="G31" s="369">
        <v>6801</v>
      </c>
      <c r="H31" s="12"/>
      <c r="I31" s="372"/>
      <c r="J31" s="10"/>
      <c r="K31" s="373"/>
      <c r="L31" s="373"/>
    </row>
    <row r="32" spans="1:12" ht="15" hidden="1" x14ac:dyDescent="0.2">
      <c r="A32" s="366">
        <v>44</v>
      </c>
      <c r="B32" s="367"/>
      <c r="C32" s="369">
        <v>15181</v>
      </c>
      <c r="D32" s="369">
        <v>13308</v>
      </c>
      <c r="E32" s="369">
        <v>10519</v>
      </c>
      <c r="F32" s="369">
        <v>9122</v>
      </c>
      <c r="G32" s="369">
        <v>6801</v>
      </c>
      <c r="H32" s="12"/>
      <c r="I32" s="372"/>
      <c r="J32" s="10"/>
      <c r="K32" s="373"/>
      <c r="L32" s="373"/>
    </row>
    <row r="33" spans="1:14" ht="15" hidden="1" x14ac:dyDescent="0.2">
      <c r="A33" s="366">
        <v>45</v>
      </c>
      <c r="B33" s="367"/>
      <c r="C33" s="369">
        <v>16990</v>
      </c>
      <c r="D33" s="369">
        <v>14895</v>
      </c>
      <c r="E33" s="369">
        <v>11737</v>
      </c>
      <c r="F33" s="369">
        <v>10177</v>
      </c>
      <c r="G33" s="369">
        <v>7588</v>
      </c>
      <c r="H33" s="12"/>
      <c r="I33" s="372"/>
      <c r="J33" s="10"/>
      <c r="K33" s="373"/>
      <c r="L33" s="373"/>
    </row>
    <row r="34" spans="1:14" ht="15" hidden="1" x14ac:dyDescent="0.2">
      <c r="A34" s="366">
        <v>46</v>
      </c>
      <c r="B34" s="367"/>
      <c r="C34" s="369">
        <v>16990</v>
      </c>
      <c r="D34" s="369">
        <v>14895</v>
      </c>
      <c r="E34" s="369">
        <v>11737</v>
      </c>
      <c r="F34" s="369">
        <v>10177</v>
      </c>
      <c r="G34" s="369">
        <v>7588</v>
      </c>
      <c r="H34" s="12"/>
      <c r="I34" s="372"/>
      <c r="J34" s="10"/>
      <c r="K34" s="373"/>
      <c r="L34" s="373"/>
    </row>
    <row r="35" spans="1:14" ht="15" hidden="1" x14ac:dyDescent="0.2">
      <c r="A35" s="366">
        <v>47</v>
      </c>
      <c r="B35" s="367"/>
      <c r="C35" s="369">
        <v>16990</v>
      </c>
      <c r="D35" s="369">
        <v>14895</v>
      </c>
      <c r="E35" s="369">
        <v>11737</v>
      </c>
      <c r="F35" s="369">
        <v>10177</v>
      </c>
      <c r="G35" s="369">
        <v>7588</v>
      </c>
      <c r="H35" s="12"/>
      <c r="I35" s="372"/>
      <c r="J35" s="10"/>
      <c r="K35" s="373"/>
      <c r="L35" s="373"/>
    </row>
    <row r="36" spans="1:14" ht="15" hidden="1" x14ac:dyDescent="0.2">
      <c r="A36" s="366">
        <v>48</v>
      </c>
      <c r="B36" s="367"/>
      <c r="C36" s="369">
        <v>16990</v>
      </c>
      <c r="D36" s="369">
        <v>14895</v>
      </c>
      <c r="E36" s="369">
        <v>11737</v>
      </c>
      <c r="F36" s="369">
        <v>10177</v>
      </c>
      <c r="G36" s="369">
        <v>7588</v>
      </c>
      <c r="H36" s="12"/>
      <c r="I36" s="372"/>
      <c r="J36" s="10"/>
      <c r="K36" s="373"/>
      <c r="L36" s="373"/>
    </row>
    <row r="37" spans="1:14" ht="15" hidden="1" x14ac:dyDescent="0.2">
      <c r="A37" s="366">
        <v>49</v>
      </c>
      <c r="B37" s="367"/>
      <c r="C37" s="369">
        <v>16990</v>
      </c>
      <c r="D37" s="369">
        <v>14895</v>
      </c>
      <c r="E37" s="369">
        <v>11737</v>
      </c>
      <c r="F37" s="369">
        <v>10177</v>
      </c>
      <c r="G37" s="369">
        <v>7588</v>
      </c>
      <c r="H37" s="12"/>
      <c r="I37" s="372"/>
      <c r="J37" s="10"/>
      <c r="K37" s="373"/>
      <c r="L37" s="373"/>
    </row>
    <row r="38" spans="1:14" ht="15" hidden="1" x14ac:dyDescent="0.2">
      <c r="A38" s="366">
        <v>50</v>
      </c>
      <c r="B38" s="367"/>
      <c r="C38" s="369">
        <v>19028</v>
      </c>
      <c r="D38" s="369">
        <v>16681</v>
      </c>
      <c r="E38" s="369">
        <v>13115</v>
      </c>
      <c r="F38" s="369">
        <v>11373</v>
      </c>
      <c r="G38" s="369">
        <v>8478</v>
      </c>
      <c r="H38" s="12"/>
      <c r="I38" s="372"/>
      <c r="J38" s="10"/>
      <c r="K38" s="373"/>
      <c r="L38" s="373"/>
    </row>
    <row r="39" spans="1:14" ht="15" hidden="1" x14ac:dyDescent="0.2">
      <c r="A39" s="366">
        <v>51</v>
      </c>
      <c r="B39" s="367"/>
      <c r="C39" s="369">
        <v>19028</v>
      </c>
      <c r="D39" s="369">
        <v>16681</v>
      </c>
      <c r="E39" s="369">
        <v>13115</v>
      </c>
      <c r="F39" s="369">
        <v>11373</v>
      </c>
      <c r="G39" s="369">
        <v>8478</v>
      </c>
      <c r="H39" s="12"/>
      <c r="I39" s="372"/>
      <c r="J39" s="10"/>
      <c r="K39" s="373"/>
      <c r="L39" s="373"/>
    </row>
    <row r="40" spans="1:14" ht="15" hidden="1" x14ac:dyDescent="0.2">
      <c r="A40" s="366">
        <v>52</v>
      </c>
      <c r="B40" s="367"/>
      <c r="C40" s="369">
        <v>19028</v>
      </c>
      <c r="D40" s="369">
        <v>16681</v>
      </c>
      <c r="E40" s="369">
        <v>13115</v>
      </c>
      <c r="F40" s="369">
        <v>11373</v>
      </c>
      <c r="G40" s="369">
        <v>8478</v>
      </c>
      <c r="H40" s="12"/>
      <c r="I40" s="372"/>
      <c r="J40" s="10"/>
      <c r="K40" s="373"/>
      <c r="L40" s="373"/>
    </row>
    <row r="41" spans="1:14" ht="15" hidden="1" x14ac:dyDescent="0.2">
      <c r="A41" s="366">
        <v>53</v>
      </c>
      <c r="B41" s="367"/>
      <c r="C41" s="369">
        <v>19028</v>
      </c>
      <c r="D41" s="369">
        <v>16681</v>
      </c>
      <c r="E41" s="369">
        <v>13115</v>
      </c>
      <c r="F41" s="369">
        <v>11373</v>
      </c>
      <c r="G41" s="369">
        <v>8478</v>
      </c>
      <c r="H41" s="12"/>
      <c r="I41" s="372"/>
      <c r="J41" s="10"/>
      <c r="K41" s="373"/>
      <c r="L41" s="373"/>
    </row>
    <row r="42" spans="1:14" ht="15" hidden="1" x14ac:dyDescent="0.2">
      <c r="A42" s="366">
        <v>54</v>
      </c>
      <c r="B42" s="374"/>
      <c r="C42" s="369">
        <v>19028</v>
      </c>
      <c r="D42" s="369">
        <v>16681</v>
      </c>
      <c r="E42" s="369">
        <v>13115</v>
      </c>
      <c r="F42" s="369">
        <v>11373</v>
      </c>
      <c r="G42" s="369">
        <v>8478</v>
      </c>
      <c r="H42" s="12"/>
      <c r="I42" s="372"/>
      <c r="J42" s="10"/>
      <c r="K42" s="373"/>
      <c r="L42" s="373"/>
      <c r="M42" s="375"/>
      <c r="N42" s="375"/>
    </row>
    <row r="43" spans="1:14" ht="15" hidden="1" x14ac:dyDescent="0.2">
      <c r="A43" s="366">
        <v>55</v>
      </c>
      <c r="B43" s="374"/>
      <c r="C43" s="369">
        <v>21272</v>
      </c>
      <c r="D43" s="369">
        <v>18647</v>
      </c>
      <c r="E43" s="369">
        <v>14638</v>
      </c>
      <c r="F43" s="369">
        <v>12695</v>
      </c>
      <c r="G43" s="369">
        <v>9465</v>
      </c>
      <c r="H43" s="12"/>
      <c r="I43" s="372"/>
      <c r="J43" s="10"/>
      <c r="K43" s="373"/>
      <c r="L43" s="373"/>
      <c r="M43" s="375"/>
      <c r="N43" s="375"/>
    </row>
    <row r="44" spans="1:14" ht="15" hidden="1" x14ac:dyDescent="0.2">
      <c r="A44" s="366">
        <v>56</v>
      </c>
      <c r="B44" s="374"/>
      <c r="C44" s="369">
        <v>21272</v>
      </c>
      <c r="D44" s="369">
        <v>18647</v>
      </c>
      <c r="E44" s="369">
        <v>14638</v>
      </c>
      <c r="F44" s="369">
        <v>12695</v>
      </c>
      <c r="G44" s="369">
        <v>9465</v>
      </c>
      <c r="H44" s="12"/>
      <c r="I44" s="372"/>
      <c r="J44" s="10"/>
      <c r="K44" s="373"/>
      <c r="L44" s="373"/>
      <c r="M44" s="375"/>
      <c r="N44" s="375"/>
    </row>
    <row r="45" spans="1:14" ht="15" hidden="1" x14ac:dyDescent="0.2">
      <c r="A45" s="366">
        <v>57</v>
      </c>
      <c r="B45" s="374"/>
      <c r="C45" s="369">
        <v>21272</v>
      </c>
      <c r="D45" s="369">
        <v>18647</v>
      </c>
      <c r="E45" s="369">
        <v>14638</v>
      </c>
      <c r="F45" s="369">
        <v>12695</v>
      </c>
      <c r="G45" s="369">
        <v>9465</v>
      </c>
      <c r="H45" s="12"/>
      <c r="I45" s="372"/>
      <c r="J45" s="10"/>
      <c r="K45" s="373"/>
      <c r="L45" s="373"/>
      <c r="M45" s="375"/>
      <c r="N45" s="375"/>
    </row>
    <row r="46" spans="1:14" ht="15" hidden="1" x14ac:dyDescent="0.2">
      <c r="A46" s="366">
        <v>58</v>
      </c>
      <c r="B46" s="374"/>
      <c r="C46" s="369">
        <v>21272</v>
      </c>
      <c r="D46" s="369">
        <v>18647</v>
      </c>
      <c r="E46" s="369">
        <v>14638</v>
      </c>
      <c r="F46" s="369">
        <v>12695</v>
      </c>
      <c r="G46" s="369">
        <v>9465</v>
      </c>
      <c r="H46" s="12"/>
      <c r="I46" s="372"/>
      <c r="J46" s="10"/>
      <c r="K46" s="373"/>
      <c r="L46" s="373"/>
      <c r="M46" s="375"/>
      <c r="N46" s="375"/>
    </row>
    <row r="47" spans="1:14" ht="15" hidden="1" x14ac:dyDescent="0.2">
      <c r="A47" s="366">
        <v>59</v>
      </c>
      <c r="B47" s="374"/>
      <c r="C47" s="369">
        <v>21272</v>
      </c>
      <c r="D47" s="369">
        <v>18647</v>
      </c>
      <c r="E47" s="369">
        <v>14638</v>
      </c>
      <c r="F47" s="369">
        <v>12695</v>
      </c>
      <c r="G47" s="369">
        <v>9465</v>
      </c>
      <c r="H47" s="12"/>
      <c r="I47" s="372"/>
      <c r="J47" s="10"/>
      <c r="K47" s="373"/>
      <c r="L47" s="373"/>
      <c r="M47" s="375"/>
      <c r="N47" s="375"/>
    </row>
    <row r="48" spans="1:14" ht="15" hidden="1" x14ac:dyDescent="0.2">
      <c r="A48" s="366">
        <v>60</v>
      </c>
      <c r="B48" s="374"/>
      <c r="C48" s="369">
        <v>22767</v>
      </c>
      <c r="D48" s="369">
        <v>19956</v>
      </c>
      <c r="E48" s="369">
        <v>15659</v>
      </c>
      <c r="F48" s="369">
        <v>13576</v>
      </c>
      <c r="G48" s="369">
        <v>10124</v>
      </c>
      <c r="H48" s="12"/>
      <c r="I48" s="372"/>
      <c r="J48" s="10"/>
      <c r="K48" s="373"/>
      <c r="L48" s="373"/>
      <c r="M48" s="375"/>
      <c r="N48" s="375"/>
    </row>
    <row r="49" spans="1:14" ht="15" hidden="1" x14ac:dyDescent="0.2">
      <c r="A49" s="366">
        <v>61</v>
      </c>
      <c r="B49" s="374"/>
      <c r="C49" s="369">
        <v>25373</v>
      </c>
      <c r="D49" s="369">
        <v>22238</v>
      </c>
      <c r="E49" s="369">
        <v>17436</v>
      </c>
      <c r="F49" s="369">
        <v>15121</v>
      </c>
      <c r="G49" s="369">
        <v>11273</v>
      </c>
      <c r="H49" s="12"/>
      <c r="I49" s="372"/>
      <c r="J49" s="10"/>
      <c r="K49" s="373"/>
      <c r="L49" s="373"/>
      <c r="M49" s="375"/>
      <c r="N49" s="375"/>
    </row>
    <row r="50" spans="1:14" ht="15" hidden="1" x14ac:dyDescent="0.2">
      <c r="A50" s="366">
        <v>62</v>
      </c>
      <c r="B50" s="374"/>
      <c r="C50" s="369">
        <v>28187</v>
      </c>
      <c r="D50" s="369">
        <v>24706</v>
      </c>
      <c r="E50" s="369">
        <v>19366</v>
      </c>
      <c r="F50" s="369">
        <v>16794</v>
      </c>
      <c r="G50" s="369">
        <v>12520</v>
      </c>
      <c r="H50" s="12"/>
      <c r="I50" s="372"/>
      <c r="J50" s="10"/>
      <c r="K50" s="373"/>
      <c r="L50" s="373"/>
      <c r="M50" s="375"/>
      <c r="N50" s="375"/>
    </row>
    <row r="51" spans="1:14" ht="15" hidden="1" x14ac:dyDescent="0.2">
      <c r="A51" s="366">
        <v>63</v>
      </c>
      <c r="B51" s="374"/>
      <c r="C51" s="369">
        <v>31216</v>
      </c>
      <c r="D51" s="369">
        <v>27361</v>
      </c>
      <c r="E51" s="369">
        <v>21448</v>
      </c>
      <c r="F51" s="369">
        <v>18600</v>
      </c>
      <c r="G51" s="369">
        <v>13867</v>
      </c>
      <c r="H51" s="12"/>
      <c r="I51" s="372"/>
      <c r="J51" s="10"/>
      <c r="K51" s="373"/>
      <c r="L51" s="373"/>
      <c r="M51" s="375"/>
      <c r="N51" s="375"/>
    </row>
    <row r="52" spans="1:14" ht="15" hidden="1" x14ac:dyDescent="0.2">
      <c r="A52" s="366">
        <v>64</v>
      </c>
      <c r="B52" s="374"/>
      <c r="C52" s="369">
        <v>34459</v>
      </c>
      <c r="D52" s="369">
        <v>30201</v>
      </c>
      <c r="E52" s="369">
        <v>23681</v>
      </c>
      <c r="F52" s="369">
        <v>20535</v>
      </c>
      <c r="G52" s="369">
        <v>15310</v>
      </c>
      <c r="H52" s="12"/>
      <c r="I52" s="372"/>
      <c r="J52" s="10"/>
      <c r="K52" s="373"/>
      <c r="L52" s="373"/>
      <c r="M52" s="375"/>
      <c r="N52" s="375"/>
    </row>
    <row r="53" spans="1:14" ht="15" hidden="1" x14ac:dyDescent="0.2">
      <c r="A53" s="366">
        <v>65</v>
      </c>
      <c r="B53" s="374"/>
      <c r="C53" s="369">
        <v>37913</v>
      </c>
      <c r="D53" s="369">
        <v>33231</v>
      </c>
      <c r="E53" s="369">
        <v>26064</v>
      </c>
      <c r="F53" s="369">
        <v>22603</v>
      </c>
      <c r="G53" s="369">
        <v>16850</v>
      </c>
      <c r="H53" s="12"/>
      <c r="I53" s="372"/>
      <c r="J53" s="10"/>
      <c r="K53" s="373"/>
      <c r="L53" s="373"/>
      <c r="M53" s="375"/>
      <c r="N53" s="375"/>
    </row>
    <row r="54" spans="1:14" ht="15" hidden="1" x14ac:dyDescent="0.2">
      <c r="A54" s="366">
        <v>66</v>
      </c>
      <c r="B54" s="374"/>
      <c r="C54" s="369">
        <v>41577</v>
      </c>
      <c r="D54" s="369">
        <v>36444</v>
      </c>
      <c r="E54" s="369">
        <v>28597</v>
      </c>
      <c r="F54" s="369">
        <v>24799</v>
      </c>
      <c r="G54" s="369">
        <v>18485</v>
      </c>
      <c r="H54" s="12"/>
      <c r="I54" s="372"/>
      <c r="J54" s="10"/>
      <c r="K54" s="373"/>
      <c r="L54" s="373"/>
      <c r="M54" s="375"/>
      <c r="N54" s="375"/>
    </row>
    <row r="55" spans="1:14" ht="15" hidden="1" x14ac:dyDescent="0.2">
      <c r="A55" s="366">
        <v>67</v>
      </c>
      <c r="B55" s="374"/>
      <c r="C55" s="369">
        <v>45457</v>
      </c>
      <c r="D55" s="369">
        <v>39844</v>
      </c>
      <c r="E55" s="369">
        <v>31282</v>
      </c>
      <c r="F55" s="369">
        <v>27124</v>
      </c>
      <c r="G55" s="369">
        <v>20221</v>
      </c>
      <c r="H55" s="12"/>
      <c r="I55" s="372"/>
      <c r="J55" s="10"/>
      <c r="K55" s="373"/>
      <c r="L55" s="373"/>
      <c r="M55" s="375"/>
      <c r="N55" s="375"/>
    </row>
    <row r="56" spans="1:14" ht="15" hidden="1" x14ac:dyDescent="0.2">
      <c r="A56" s="366">
        <v>68</v>
      </c>
      <c r="B56" s="374"/>
      <c r="C56" s="369">
        <v>49546</v>
      </c>
      <c r="D56" s="369">
        <v>43433</v>
      </c>
      <c r="E56" s="369">
        <v>34117</v>
      </c>
      <c r="F56" s="369">
        <v>29585</v>
      </c>
      <c r="G56" s="369">
        <v>22056</v>
      </c>
      <c r="H56" s="12"/>
      <c r="I56" s="372"/>
      <c r="J56" s="10"/>
      <c r="K56" s="373"/>
      <c r="L56" s="373"/>
      <c r="M56" s="375"/>
      <c r="N56" s="375"/>
    </row>
    <row r="57" spans="1:14" ht="15" hidden="1" x14ac:dyDescent="0.2">
      <c r="A57" s="366">
        <v>69</v>
      </c>
      <c r="B57" s="374"/>
      <c r="C57" s="369">
        <v>53854</v>
      </c>
      <c r="D57" s="369">
        <v>47203</v>
      </c>
      <c r="E57" s="369">
        <v>37105</v>
      </c>
      <c r="F57" s="369">
        <v>32176</v>
      </c>
      <c r="G57" s="369">
        <v>23987</v>
      </c>
      <c r="H57" s="12"/>
      <c r="I57" s="372"/>
      <c r="J57" s="10"/>
      <c r="K57" s="373"/>
      <c r="L57" s="373"/>
      <c r="M57" s="375"/>
      <c r="N57" s="375"/>
    </row>
    <row r="58" spans="1:14" ht="15" hidden="1" x14ac:dyDescent="0.2">
      <c r="A58" s="366">
        <v>70</v>
      </c>
      <c r="B58" s="374"/>
      <c r="C58" s="369">
        <v>58370</v>
      </c>
      <c r="D58" s="369">
        <v>51162</v>
      </c>
      <c r="E58" s="369">
        <v>40241</v>
      </c>
      <c r="F58" s="369">
        <v>34895</v>
      </c>
      <c r="G58" s="369">
        <v>26013</v>
      </c>
      <c r="H58" s="12"/>
      <c r="I58" s="372"/>
      <c r="J58" s="10"/>
      <c r="K58" s="373"/>
      <c r="L58" s="373"/>
      <c r="M58" s="375"/>
      <c r="N58" s="375"/>
    </row>
    <row r="59" spans="1:14" ht="15" hidden="1" x14ac:dyDescent="0.2">
      <c r="A59" s="366">
        <v>71</v>
      </c>
      <c r="B59" s="374"/>
      <c r="C59" s="369">
        <v>63098</v>
      </c>
      <c r="D59" s="369">
        <v>55308</v>
      </c>
      <c r="E59" s="369">
        <v>43532</v>
      </c>
      <c r="F59" s="369">
        <v>37746</v>
      </c>
      <c r="G59" s="369">
        <v>28140</v>
      </c>
      <c r="H59" s="12"/>
      <c r="I59" s="372"/>
      <c r="J59" s="10"/>
      <c r="K59" s="373"/>
      <c r="L59" s="373"/>
      <c r="M59" s="375"/>
      <c r="N59" s="375"/>
    </row>
    <row r="60" spans="1:14" ht="15" hidden="1" x14ac:dyDescent="0.2">
      <c r="A60" s="366">
        <v>72</v>
      </c>
      <c r="B60" s="374"/>
      <c r="C60" s="369">
        <v>68040</v>
      </c>
      <c r="D60" s="369">
        <v>59637</v>
      </c>
      <c r="E60" s="369">
        <v>46968</v>
      </c>
      <c r="F60" s="369">
        <v>40728</v>
      </c>
      <c r="G60" s="369">
        <v>30361</v>
      </c>
      <c r="H60" s="12"/>
      <c r="I60" s="372"/>
      <c r="J60" s="10"/>
      <c r="K60" s="373"/>
      <c r="L60" s="373"/>
      <c r="M60" s="375"/>
      <c r="N60" s="375"/>
    </row>
    <row r="61" spans="1:14" ht="15" hidden="1" x14ac:dyDescent="0.2">
      <c r="A61" s="366">
        <v>73</v>
      </c>
      <c r="B61" s="374"/>
      <c r="C61" s="369">
        <v>73193</v>
      </c>
      <c r="D61" s="369">
        <v>64156</v>
      </c>
      <c r="E61" s="369">
        <v>50559</v>
      </c>
      <c r="F61" s="369">
        <v>43841</v>
      </c>
      <c r="G61" s="369">
        <v>32684</v>
      </c>
      <c r="H61" s="12"/>
      <c r="I61" s="372"/>
      <c r="J61" s="10"/>
      <c r="K61" s="373"/>
      <c r="L61" s="373"/>
      <c r="M61" s="375"/>
      <c r="N61" s="375"/>
    </row>
    <row r="62" spans="1:14" ht="15" hidden="1" x14ac:dyDescent="0.2">
      <c r="A62" s="366">
        <v>74</v>
      </c>
      <c r="B62" s="374"/>
      <c r="C62" s="369">
        <v>78561</v>
      </c>
      <c r="D62" s="369">
        <v>68859</v>
      </c>
      <c r="E62" s="369">
        <v>54300</v>
      </c>
      <c r="F62" s="369">
        <v>47085</v>
      </c>
      <c r="G62" s="369">
        <v>35102</v>
      </c>
      <c r="H62" s="12"/>
      <c r="I62" s="372"/>
      <c r="J62" s="10"/>
      <c r="K62" s="373"/>
      <c r="L62" s="373"/>
      <c r="M62" s="375"/>
      <c r="N62" s="375"/>
    </row>
    <row r="63" spans="1:14" ht="15" hidden="1" x14ac:dyDescent="0.2">
      <c r="A63" s="366">
        <v>75</v>
      </c>
      <c r="B63" s="374"/>
      <c r="C63" s="369">
        <v>84139</v>
      </c>
      <c r="D63" s="369">
        <v>73753</v>
      </c>
      <c r="E63" s="369">
        <v>58191</v>
      </c>
      <c r="F63" s="369">
        <v>50459</v>
      </c>
      <c r="G63" s="369">
        <v>37615</v>
      </c>
      <c r="H63" s="12"/>
      <c r="I63" s="372"/>
      <c r="J63" s="10"/>
      <c r="K63" s="373"/>
      <c r="L63" s="373"/>
      <c r="M63" s="375"/>
      <c r="N63" s="375"/>
    </row>
    <row r="64" spans="1:14" ht="15" hidden="1" x14ac:dyDescent="0.2">
      <c r="A64" s="366">
        <v>76</v>
      </c>
      <c r="B64" s="374"/>
      <c r="C64" s="369">
        <v>84139</v>
      </c>
      <c r="D64" s="369">
        <v>73753</v>
      </c>
      <c r="E64" s="369">
        <v>58191</v>
      </c>
      <c r="F64" s="369">
        <v>50459</v>
      </c>
      <c r="G64" s="369">
        <v>37615</v>
      </c>
      <c r="H64" s="12"/>
      <c r="I64" s="372"/>
      <c r="J64" s="10"/>
      <c r="K64" s="373"/>
      <c r="L64" s="373"/>
      <c r="M64" s="375"/>
      <c r="N64" s="375"/>
    </row>
    <row r="65" spans="1:14" ht="15" hidden="1" x14ac:dyDescent="0.2">
      <c r="A65" s="366">
        <v>77</v>
      </c>
      <c r="B65" s="374"/>
      <c r="C65" s="369">
        <v>84139</v>
      </c>
      <c r="D65" s="369">
        <v>73753</v>
      </c>
      <c r="E65" s="369">
        <v>58191</v>
      </c>
      <c r="F65" s="369">
        <v>50459</v>
      </c>
      <c r="G65" s="369">
        <v>37615</v>
      </c>
      <c r="H65" s="12"/>
      <c r="I65" s="372"/>
      <c r="J65" s="10"/>
      <c r="K65" s="373"/>
      <c r="L65" s="373"/>
      <c r="M65" s="375"/>
      <c r="N65" s="375"/>
    </row>
    <row r="66" spans="1:14" ht="15" hidden="1" x14ac:dyDescent="0.2">
      <c r="A66" s="366">
        <v>78</v>
      </c>
      <c r="B66" s="374"/>
      <c r="C66" s="369">
        <v>84139</v>
      </c>
      <c r="D66" s="369">
        <v>73753</v>
      </c>
      <c r="E66" s="369">
        <v>58191</v>
      </c>
      <c r="F66" s="369">
        <v>50459</v>
      </c>
      <c r="G66" s="369">
        <v>37615</v>
      </c>
      <c r="H66" s="12"/>
      <c r="I66" s="372"/>
      <c r="J66" s="10"/>
      <c r="K66" s="373"/>
      <c r="L66" s="373"/>
      <c r="M66" s="375"/>
      <c r="N66" s="375"/>
    </row>
    <row r="67" spans="1:14" ht="15" hidden="1" x14ac:dyDescent="0.2">
      <c r="A67" s="366">
        <v>79</v>
      </c>
      <c r="B67" s="374"/>
      <c r="C67" s="369">
        <v>84139</v>
      </c>
      <c r="D67" s="369">
        <v>73753</v>
      </c>
      <c r="E67" s="369">
        <v>58191</v>
      </c>
      <c r="F67" s="369">
        <v>50459</v>
      </c>
      <c r="G67" s="369">
        <v>37615</v>
      </c>
      <c r="H67" s="12"/>
      <c r="I67" s="372"/>
      <c r="J67" s="10"/>
      <c r="K67" s="373"/>
      <c r="L67" s="373"/>
      <c r="M67" s="375"/>
      <c r="N67" s="375"/>
    </row>
    <row r="68" spans="1:14" ht="15" hidden="1" x14ac:dyDescent="0.2">
      <c r="A68" s="366">
        <v>80</v>
      </c>
      <c r="B68" s="374"/>
      <c r="C68" s="369">
        <v>84139</v>
      </c>
      <c r="D68" s="369">
        <v>73753</v>
      </c>
      <c r="E68" s="369">
        <v>58191</v>
      </c>
      <c r="F68" s="369">
        <v>50459</v>
      </c>
      <c r="G68" s="369">
        <v>37615</v>
      </c>
      <c r="H68" s="12"/>
      <c r="I68" s="372"/>
      <c r="J68" s="10"/>
      <c r="K68" s="373"/>
      <c r="L68" s="373"/>
      <c r="M68" s="375"/>
      <c r="N68" s="375"/>
    </row>
    <row r="69" spans="1:14" ht="15" hidden="1" x14ac:dyDescent="0.2">
      <c r="A69" s="366">
        <v>81</v>
      </c>
      <c r="B69" s="374"/>
      <c r="C69" s="369">
        <v>84139</v>
      </c>
      <c r="D69" s="369">
        <v>73753</v>
      </c>
      <c r="E69" s="369">
        <v>58191</v>
      </c>
      <c r="F69" s="369">
        <v>50459</v>
      </c>
      <c r="G69" s="369">
        <v>37615</v>
      </c>
      <c r="H69" s="12"/>
      <c r="I69" s="372"/>
      <c r="J69" s="10"/>
      <c r="K69" s="373"/>
      <c r="L69" s="373"/>
      <c r="M69" s="375"/>
      <c r="N69" s="375"/>
    </row>
    <row r="70" spans="1:14" ht="15" hidden="1" x14ac:dyDescent="0.2">
      <c r="A70" s="366">
        <v>82</v>
      </c>
      <c r="B70" s="374"/>
      <c r="C70" s="369">
        <v>84139</v>
      </c>
      <c r="D70" s="369">
        <v>73753</v>
      </c>
      <c r="E70" s="369">
        <v>58191</v>
      </c>
      <c r="F70" s="369">
        <v>50459</v>
      </c>
      <c r="G70" s="369">
        <v>37615</v>
      </c>
      <c r="H70" s="12"/>
      <c r="I70" s="372"/>
      <c r="J70" s="10"/>
      <c r="K70" s="373"/>
      <c r="L70" s="373"/>
      <c r="M70" s="375"/>
      <c r="N70" s="375"/>
    </row>
    <row r="71" spans="1:14" ht="15" hidden="1" x14ac:dyDescent="0.2">
      <c r="A71" s="366">
        <v>83</v>
      </c>
      <c r="B71" s="374"/>
      <c r="C71" s="369">
        <v>84139</v>
      </c>
      <c r="D71" s="369">
        <v>73753</v>
      </c>
      <c r="E71" s="369">
        <v>58191</v>
      </c>
      <c r="F71" s="369">
        <v>50459</v>
      </c>
      <c r="G71" s="369">
        <v>37615</v>
      </c>
      <c r="H71" s="12"/>
      <c r="I71" s="372"/>
      <c r="J71" s="10"/>
      <c r="K71" s="373"/>
      <c r="L71" s="373"/>
      <c r="M71" s="375"/>
      <c r="N71" s="375"/>
    </row>
    <row r="72" spans="1:14" ht="15" hidden="1" x14ac:dyDescent="0.2">
      <c r="A72" s="366">
        <v>84</v>
      </c>
      <c r="B72" s="374" t="s">
        <v>3</v>
      </c>
      <c r="C72" s="369">
        <v>84139</v>
      </c>
      <c r="D72" s="369">
        <v>73753</v>
      </c>
      <c r="E72" s="369">
        <v>58191</v>
      </c>
      <c r="F72" s="369">
        <v>50459</v>
      </c>
      <c r="G72" s="369">
        <v>37615</v>
      </c>
      <c r="H72" s="12"/>
      <c r="I72" s="372"/>
      <c r="J72" s="10"/>
      <c r="K72" s="10"/>
      <c r="L72" s="373"/>
      <c r="M72" s="375"/>
      <c r="N72" s="375"/>
    </row>
    <row r="73" spans="1:14" ht="14" hidden="1" x14ac:dyDescent="0.15">
      <c r="A73" s="366">
        <v>1</v>
      </c>
      <c r="B73" s="374" t="s">
        <v>4</v>
      </c>
      <c r="C73" s="369">
        <v>4315</v>
      </c>
      <c r="D73" s="369">
        <v>3786</v>
      </c>
      <c r="E73" s="369">
        <v>3086</v>
      </c>
      <c r="F73" s="369">
        <v>2677</v>
      </c>
      <c r="G73" s="369">
        <v>1997</v>
      </c>
      <c r="H73" s="12"/>
      <c r="I73" s="10"/>
      <c r="J73" s="10"/>
      <c r="K73" s="10"/>
      <c r="L73" s="373"/>
      <c r="M73" s="375"/>
      <c r="N73" s="375"/>
    </row>
    <row r="74" spans="1:14" ht="15" hidden="1" x14ac:dyDescent="0.2">
      <c r="A74" s="366">
        <v>2</v>
      </c>
      <c r="B74" s="374" t="s">
        <v>1</v>
      </c>
      <c r="C74" s="369">
        <v>7338</v>
      </c>
      <c r="D74" s="369">
        <v>6432</v>
      </c>
      <c r="E74" s="369">
        <v>5242</v>
      </c>
      <c r="F74" s="369">
        <v>4546</v>
      </c>
      <c r="G74" s="369">
        <v>3391</v>
      </c>
      <c r="H74" s="11"/>
      <c r="I74" s="370"/>
      <c r="J74" s="371"/>
      <c r="K74" s="371"/>
      <c r="L74" s="371"/>
      <c r="M74" s="375"/>
      <c r="N74" s="375"/>
    </row>
    <row r="75" spans="1:14" ht="15" hidden="1" x14ac:dyDescent="0.2">
      <c r="A75" s="366">
        <v>3</v>
      </c>
      <c r="B75" s="374" t="s">
        <v>5</v>
      </c>
      <c r="C75" s="369">
        <v>10357</v>
      </c>
      <c r="D75" s="369">
        <v>9082</v>
      </c>
      <c r="E75" s="369">
        <v>7403</v>
      </c>
      <c r="F75" s="369">
        <v>6418</v>
      </c>
      <c r="G75" s="369">
        <v>4786</v>
      </c>
      <c r="H75" s="11"/>
      <c r="I75" s="370"/>
      <c r="J75" s="371"/>
      <c r="K75" s="371"/>
      <c r="L75" s="371"/>
      <c r="M75" s="375"/>
      <c r="N75" s="375"/>
    </row>
    <row r="76" spans="1:14" hidden="1" x14ac:dyDescent="0.15">
      <c r="A76" s="366"/>
      <c r="B76" s="376"/>
      <c r="C76" s="377"/>
      <c r="D76" s="377"/>
      <c r="E76" s="377"/>
      <c r="F76" s="377"/>
      <c r="G76" s="377"/>
      <c r="H76" s="378"/>
    </row>
    <row r="77" spans="1:14" ht="18" hidden="1" x14ac:dyDescent="0.2">
      <c r="A77" s="527" t="s">
        <v>16</v>
      </c>
      <c r="B77" s="528"/>
      <c r="C77" s="528"/>
      <c r="D77" s="528"/>
      <c r="E77" s="528"/>
      <c r="F77" s="528"/>
      <c r="G77" s="528"/>
      <c r="H77" s="378"/>
    </row>
    <row r="78" spans="1:14" hidden="1" x14ac:dyDescent="0.15">
      <c r="A78" s="529" t="s">
        <v>0</v>
      </c>
      <c r="B78" s="530"/>
      <c r="C78" s="530"/>
      <c r="D78" s="530"/>
      <c r="E78" s="530"/>
      <c r="F78" s="530"/>
      <c r="G78" s="530"/>
      <c r="H78" s="378"/>
    </row>
    <row r="79" spans="1:14" hidden="1" x14ac:dyDescent="0.15">
      <c r="A79" s="366" t="s">
        <v>2</v>
      </c>
      <c r="B79" s="367" t="s">
        <v>2</v>
      </c>
      <c r="C79" s="368">
        <v>1000</v>
      </c>
      <c r="D79" s="368">
        <v>2000</v>
      </c>
      <c r="E79" s="368">
        <v>3500</v>
      </c>
      <c r="F79" s="368">
        <v>5000</v>
      </c>
      <c r="G79" s="368">
        <v>10000</v>
      </c>
      <c r="H79" s="378"/>
    </row>
    <row r="80" spans="1:14" hidden="1" x14ac:dyDescent="0.15">
      <c r="A80" s="366">
        <v>18</v>
      </c>
      <c r="B80" s="374"/>
      <c r="C80" s="10">
        <f>+C6*$K$2</f>
        <v>953.30666666666673</v>
      </c>
      <c r="D80" s="10">
        <f t="shared" ref="D80:G80" si="0">+D6*$K$2</f>
        <v>835.70666666666671</v>
      </c>
      <c r="E80" s="10">
        <f t="shared" si="0"/>
        <v>676.48</v>
      </c>
      <c r="F80" s="10">
        <f t="shared" si="0"/>
        <v>586.88</v>
      </c>
      <c r="G80" s="10">
        <f t="shared" si="0"/>
        <v>437.64000000000004</v>
      </c>
      <c r="H80" s="378"/>
    </row>
    <row r="81" spans="1:8" hidden="1" x14ac:dyDescent="0.15">
      <c r="A81" s="366">
        <v>19</v>
      </c>
      <c r="B81" s="374"/>
      <c r="C81" s="10">
        <f t="shared" ref="C81:G96" si="1">+C7*$K$2</f>
        <v>953.30666666666673</v>
      </c>
      <c r="D81" s="10">
        <f t="shared" si="1"/>
        <v>835.70666666666671</v>
      </c>
      <c r="E81" s="10">
        <f t="shared" si="1"/>
        <v>676.48</v>
      </c>
      <c r="F81" s="10">
        <f t="shared" si="1"/>
        <v>586.88</v>
      </c>
      <c r="G81" s="10">
        <f t="shared" si="1"/>
        <v>437.64000000000004</v>
      </c>
      <c r="H81" s="378"/>
    </row>
    <row r="82" spans="1:8" hidden="1" x14ac:dyDescent="0.15">
      <c r="A82" s="366">
        <v>20</v>
      </c>
      <c r="B82" s="374"/>
      <c r="C82" s="10">
        <f t="shared" si="1"/>
        <v>953.30666666666673</v>
      </c>
      <c r="D82" s="10">
        <f t="shared" si="1"/>
        <v>835.70666666666671</v>
      </c>
      <c r="E82" s="10">
        <f t="shared" si="1"/>
        <v>676.48</v>
      </c>
      <c r="F82" s="10">
        <f t="shared" si="1"/>
        <v>586.88</v>
      </c>
      <c r="G82" s="10">
        <f t="shared" si="1"/>
        <v>437.64000000000004</v>
      </c>
      <c r="H82" s="378"/>
    </row>
    <row r="83" spans="1:8" hidden="1" x14ac:dyDescent="0.15">
      <c r="A83" s="366">
        <v>21</v>
      </c>
      <c r="B83" s="374"/>
      <c r="C83" s="10">
        <f t="shared" si="1"/>
        <v>953.30666666666673</v>
      </c>
      <c r="D83" s="10">
        <f t="shared" si="1"/>
        <v>835.70666666666671</v>
      </c>
      <c r="E83" s="10">
        <f t="shared" si="1"/>
        <v>676.48</v>
      </c>
      <c r="F83" s="10">
        <f t="shared" si="1"/>
        <v>586.88</v>
      </c>
      <c r="G83" s="10">
        <f t="shared" si="1"/>
        <v>437.64000000000004</v>
      </c>
      <c r="H83" s="378"/>
    </row>
    <row r="84" spans="1:8" hidden="1" x14ac:dyDescent="0.15">
      <c r="A84" s="366">
        <v>22</v>
      </c>
      <c r="B84" s="374"/>
      <c r="C84" s="10">
        <f t="shared" si="1"/>
        <v>953.30666666666673</v>
      </c>
      <c r="D84" s="10">
        <f t="shared" si="1"/>
        <v>835.70666666666671</v>
      </c>
      <c r="E84" s="10">
        <f t="shared" si="1"/>
        <v>676.48</v>
      </c>
      <c r="F84" s="10">
        <f t="shared" si="1"/>
        <v>586.88</v>
      </c>
      <c r="G84" s="10">
        <f t="shared" si="1"/>
        <v>437.64000000000004</v>
      </c>
      <c r="H84" s="378"/>
    </row>
    <row r="85" spans="1:8" hidden="1" x14ac:dyDescent="0.15">
      <c r="A85" s="366">
        <v>23</v>
      </c>
      <c r="B85" s="374"/>
      <c r="C85" s="10">
        <f t="shared" si="1"/>
        <v>953.30666666666673</v>
      </c>
      <c r="D85" s="10">
        <f t="shared" si="1"/>
        <v>835.70666666666671</v>
      </c>
      <c r="E85" s="10">
        <f t="shared" si="1"/>
        <v>676.48</v>
      </c>
      <c r="F85" s="10">
        <f t="shared" si="1"/>
        <v>586.88</v>
      </c>
      <c r="G85" s="10">
        <f t="shared" si="1"/>
        <v>437.64000000000004</v>
      </c>
      <c r="H85" s="378"/>
    </row>
    <row r="86" spans="1:8" hidden="1" x14ac:dyDescent="0.15">
      <c r="A86" s="366">
        <v>24</v>
      </c>
      <c r="B86" s="374"/>
      <c r="C86" s="10">
        <f t="shared" si="1"/>
        <v>953.30666666666673</v>
      </c>
      <c r="D86" s="10">
        <f t="shared" si="1"/>
        <v>835.70666666666671</v>
      </c>
      <c r="E86" s="10">
        <f t="shared" si="1"/>
        <v>676.48</v>
      </c>
      <c r="F86" s="10">
        <f t="shared" si="1"/>
        <v>586.88</v>
      </c>
      <c r="G86" s="10">
        <f t="shared" si="1"/>
        <v>437.64000000000004</v>
      </c>
      <c r="H86" s="378"/>
    </row>
    <row r="87" spans="1:8" hidden="1" x14ac:dyDescent="0.15">
      <c r="A87" s="366">
        <v>25</v>
      </c>
      <c r="B87" s="374"/>
      <c r="C87" s="10">
        <f t="shared" si="1"/>
        <v>1018.8266666666667</v>
      </c>
      <c r="D87" s="10">
        <f t="shared" si="1"/>
        <v>893.01333333333332</v>
      </c>
      <c r="E87" s="10">
        <f t="shared" si="1"/>
        <v>718.57333333333338</v>
      </c>
      <c r="F87" s="10">
        <f t="shared" si="1"/>
        <v>623.28</v>
      </c>
      <c r="G87" s="10">
        <f t="shared" si="1"/>
        <v>464.61333333333334</v>
      </c>
      <c r="H87" s="378"/>
    </row>
    <row r="88" spans="1:8" hidden="1" x14ac:dyDescent="0.15">
      <c r="A88" s="366">
        <v>26</v>
      </c>
      <c r="B88" s="374"/>
      <c r="C88" s="10">
        <f t="shared" si="1"/>
        <v>1018.8266666666667</v>
      </c>
      <c r="D88" s="10">
        <f t="shared" si="1"/>
        <v>893.01333333333332</v>
      </c>
      <c r="E88" s="10">
        <f t="shared" si="1"/>
        <v>718.57333333333338</v>
      </c>
      <c r="F88" s="10">
        <f t="shared" si="1"/>
        <v>623.28</v>
      </c>
      <c r="G88" s="10">
        <f t="shared" si="1"/>
        <v>464.61333333333334</v>
      </c>
      <c r="H88" s="378"/>
    </row>
    <row r="89" spans="1:8" hidden="1" x14ac:dyDescent="0.15">
      <c r="A89" s="366">
        <v>27</v>
      </c>
      <c r="B89" s="374"/>
      <c r="C89" s="10">
        <f t="shared" si="1"/>
        <v>1018.8266666666667</v>
      </c>
      <c r="D89" s="10">
        <f t="shared" si="1"/>
        <v>893.01333333333332</v>
      </c>
      <c r="E89" s="10">
        <f t="shared" si="1"/>
        <v>718.57333333333338</v>
      </c>
      <c r="F89" s="10">
        <f t="shared" si="1"/>
        <v>623.28</v>
      </c>
      <c r="G89" s="10">
        <f t="shared" si="1"/>
        <v>464.61333333333334</v>
      </c>
      <c r="H89" s="378"/>
    </row>
    <row r="90" spans="1:8" hidden="1" x14ac:dyDescent="0.15">
      <c r="A90" s="366">
        <v>28</v>
      </c>
      <c r="B90" s="374"/>
      <c r="C90" s="10">
        <f t="shared" si="1"/>
        <v>1018.8266666666667</v>
      </c>
      <c r="D90" s="10">
        <f t="shared" si="1"/>
        <v>893.01333333333332</v>
      </c>
      <c r="E90" s="10">
        <f t="shared" si="1"/>
        <v>718.57333333333338</v>
      </c>
      <c r="F90" s="10">
        <f t="shared" si="1"/>
        <v>623.28</v>
      </c>
      <c r="G90" s="10">
        <f t="shared" si="1"/>
        <v>464.61333333333334</v>
      </c>
      <c r="H90" s="378"/>
    </row>
    <row r="91" spans="1:8" hidden="1" x14ac:dyDescent="0.15">
      <c r="A91" s="366">
        <v>29</v>
      </c>
      <c r="B91" s="374"/>
      <c r="C91" s="10">
        <f t="shared" si="1"/>
        <v>1018.8266666666667</v>
      </c>
      <c r="D91" s="10">
        <f t="shared" si="1"/>
        <v>893.01333333333332</v>
      </c>
      <c r="E91" s="10">
        <f t="shared" si="1"/>
        <v>718.57333333333338</v>
      </c>
      <c r="F91" s="10">
        <f t="shared" si="1"/>
        <v>623.28</v>
      </c>
      <c r="G91" s="10">
        <f t="shared" si="1"/>
        <v>464.61333333333334</v>
      </c>
      <c r="H91" s="378"/>
    </row>
    <row r="92" spans="1:8" hidden="1" x14ac:dyDescent="0.15">
      <c r="A92" s="366">
        <v>30</v>
      </c>
      <c r="B92" s="374"/>
      <c r="C92" s="10">
        <f t="shared" si="1"/>
        <v>1132.8800000000001</v>
      </c>
      <c r="D92" s="10">
        <f t="shared" si="1"/>
        <v>993.16000000000008</v>
      </c>
      <c r="E92" s="10">
        <f t="shared" si="1"/>
        <v>793.14666666666665</v>
      </c>
      <c r="F92" s="10">
        <f t="shared" si="1"/>
        <v>687.77333333333331</v>
      </c>
      <c r="G92" s="10">
        <f t="shared" si="1"/>
        <v>512.77333333333331</v>
      </c>
      <c r="H92" s="378"/>
    </row>
    <row r="93" spans="1:8" hidden="1" x14ac:dyDescent="0.15">
      <c r="A93" s="366">
        <v>31</v>
      </c>
      <c r="B93" s="374"/>
      <c r="C93" s="10">
        <f t="shared" si="1"/>
        <v>1132.8800000000001</v>
      </c>
      <c r="D93" s="10">
        <f t="shared" si="1"/>
        <v>993.16000000000008</v>
      </c>
      <c r="E93" s="10">
        <f t="shared" si="1"/>
        <v>793.14666666666665</v>
      </c>
      <c r="F93" s="10">
        <f t="shared" si="1"/>
        <v>687.77333333333331</v>
      </c>
      <c r="G93" s="10">
        <f t="shared" si="1"/>
        <v>512.77333333333331</v>
      </c>
      <c r="H93" s="378"/>
    </row>
    <row r="94" spans="1:8" hidden="1" x14ac:dyDescent="0.15">
      <c r="A94" s="366">
        <v>32</v>
      </c>
      <c r="B94" s="374"/>
      <c r="C94" s="10">
        <f t="shared" si="1"/>
        <v>1132.8800000000001</v>
      </c>
      <c r="D94" s="10">
        <f t="shared" si="1"/>
        <v>993.16000000000008</v>
      </c>
      <c r="E94" s="10">
        <f t="shared" si="1"/>
        <v>793.14666666666665</v>
      </c>
      <c r="F94" s="10">
        <f t="shared" si="1"/>
        <v>687.77333333333331</v>
      </c>
      <c r="G94" s="10">
        <f t="shared" si="1"/>
        <v>512.77333333333331</v>
      </c>
      <c r="H94" s="378"/>
    </row>
    <row r="95" spans="1:8" hidden="1" x14ac:dyDescent="0.15">
      <c r="A95" s="366">
        <v>33</v>
      </c>
      <c r="B95" s="374"/>
      <c r="C95" s="10">
        <f t="shared" si="1"/>
        <v>1132.8800000000001</v>
      </c>
      <c r="D95" s="10">
        <f t="shared" si="1"/>
        <v>993.16000000000008</v>
      </c>
      <c r="E95" s="10">
        <f t="shared" si="1"/>
        <v>793.14666666666665</v>
      </c>
      <c r="F95" s="10">
        <f t="shared" si="1"/>
        <v>687.77333333333331</v>
      </c>
      <c r="G95" s="10">
        <f t="shared" si="1"/>
        <v>512.77333333333331</v>
      </c>
      <c r="H95" s="378"/>
    </row>
    <row r="96" spans="1:8" hidden="1" x14ac:dyDescent="0.15">
      <c r="A96" s="366">
        <v>34</v>
      </c>
      <c r="B96" s="374"/>
      <c r="C96" s="10">
        <f t="shared" si="1"/>
        <v>1132.8800000000001</v>
      </c>
      <c r="D96" s="10">
        <f t="shared" si="1"/>
        <v>993.16000000000008</v>
      </c>
      <c r="E96" s="10">
        <f t="shared" si="1"/>
        <v>793.14666666666665</v>
      </c>
      <c r="F96" s="10">
        <f t="shared" si="1"/>
        <v>687.77333333333331</v>
      </c>
      <c r="G96" s="10">
        <f t="shared" si="1"/>
        <v>512.77333333333331</v>
      </c>
      <c r="H96" s="378"/>
    </row>
    <row r="97" spans="1:8" hidden="1" x14ac:dyDescent="0.15">
      <c r="A97" s="366">
        <v>35</v>
      </c>
      <c r="B97" s="374"/>
      <c r="C97" s="10">
        <f t="shared" ref="C97:G112" si="2">+C23*$K$2</f>
        <v>1265.1333333333334</v>
      </c>
      <c r="D97" s="10">
        <f t="shared" si="2"/>
        <v>1108.6133333333335</v>
      </c>
      <c r="E97" s="10">
        <f t="shared" si="2"/>
        <v>880.32</v>
      </c>
      <c r="F97" s="10">
        <f t="shared" si="2"/>
        <v>763.37333333333333</v>
      </c>
      <c r="G97" s="10">
        <f t="shared" si="2"/>
        <v>569.33333333333337</v>
      </c>
      <c r="H97" s="378"/>
    </row>
    <row r="98" spans="1:8" hidden="1" x14ac:dyDescent="0.15">
      <c r="A98" s="366">
        <v>36</v>
      </c>
      <c r="B98" s="374"/>
      <c r="C98" s="10">
        <f t="shared" si="2"/>
        <v>1265.1333333333334</v>
      </c>
      <c r="D98" s="10">
        <f t="shared" si="2"/>
        <v>1108.6133333333335</v>
      </c>
      <c r="E98" s="10">
        <f t="shared" si="2"/>
        <v>880.32</v>
      </c>
      <c r="F98" s="10">
        <f t="shared" si="2"/>
        <v>763.37333333333333</v>
      </c>
      <c r="G98" s="10">
        <f t="shared" si="2"/>
        <v>569.33333333333337</v>
      </c>
      <c r="H98" s="378"/>
    </row>
    <row r="99" spans="1:8" hidden="1" x14ac:dyDescent="0.15">
      <c r="A99" s="366">
        <v>37</v>
      </c>
      <c r="B99" s="374"/>
      <c r="C99" s="10">
        <f t="shared" si="2"/>
        <v>1265.1333333333334</v>
      </c>
      <c r="D99" s="10">
        <f t="shared" si="2"/>
        <v>1108.6133333333335</v>
      </c>
      <c r="E99" s="10">
        <f t="shared" si="2"/>
        <v>880.32</v>
      </c>
      <c r="F99" s="10">
        <f t="shared" si="2"/>
        <v>763.37333333333333</v>
      </c>
      <c r="G99" s="10">
        <f t="shared" si="2"/>
        <v>569.33333333333337</v>
      </c>
      <c r="H99" s="378"/>
    </row>
    <row r="100" spans="1:8" hidden="1" x14ac:dyDescent="0.15">
      <c r="A100" s="366">
        <v>38</v>
      </c>
      <c r="B100" s="374"/>
      <c r="C100" s="10">
        <f t="shared" si="2"/>
        <v>1265.1333333333334</v>
      </c>
      <c r="D100" s="10">
        <f t="shared" si="2"/>
        <v>1108.6133333333335</v>
      </c>
      <c r="E100" s="10">
        <f t="shared" si="2"/>
        <v>880.32</v>
      </c>
      <c r="F100" s="10">
        <f t="shared" si="2"/>
        <v>763.37333333333333</v>
      </c>
      <c r="G100" s="10">
        <f t="shared" si="2"/>
        <v>569.33333333333337</v>
      </c>
      <c r="H100" s="378"/>
    </row>
    <row r="101" spans="1:8" hidden="1" x14ac:dyDescent="0.15">
      <c r="A101" s="366">
        <v>39</v>
      </c>
      <c r="B101" s="374"/>
      <c r="C101" s="10">
        <f t="shared" si="2"/>
        <v>1265.1333333333334</v>
      </c>
      <c r="D101" s="10">
        <f t="shared" si="2"/>
        <v>1108.6133333333335</v>
      </c>
      <c r="E101" s="10">
        <f t="shared" si="2"/>
        <v>880.32</v>
      </c>
      <c r="F101" s="10">
        <f t="shared" si="2"/>
        <v>763.37333333333333</v>
      </c>
      <c r="G101" s="10">
        <f t="shared" si="2"/>
        <v>569.33333333333337</v>
      </c>
      <c r="H101" s="378"/>
    </row>
    <row r="102" spans="1:8" hidden="1" x14ac:dyDescent="0.15">
      <c r="A102" s="366">
        <v>40</v>
      </c>
      <c r="B102" s="374"/>
      <c r="C102" s="10">
        <f t="shared" si="2"/>
        <v>1416.8933333333334</v>
      </c>
      <c r="D102" s="10">
        <f t="shared" si="2"/>
        <v>1242.0800000000002</v>
      </c>
      <c r="E102" s="10">
        <f t="shared" si="2"/>
        <v>981.77333333333343</v>
      </c>
      <c r="F102" s="10">
        <f t="shared" si="2"/>
        <v>851.38666666666666</v>
      </c>
      <c r="G102" s="10">
        <f t="shared" si="2"/>
        <v>634.76</v>
      </c>
      <c r="H102" s="378"/>
    </row>
    <row r="103" spans="1:8" hidden="1" x14ac:dyDescent="0.15">
      <c r="A103" s="366">
        <v>41</v>
      </c>
      <c r="B103" s="374"/>
      <c r="C103" s="10">
        <f t="shared" si="2"/>
        <v>1416.8933333333334</v>
      </c>
      <c r="D103" s="10">
        <f t="shared" si="2"/>
        <v>1242.0800000000002</v>
      </c>
      <c r="E103" s="10">
        <f t="shared" si="2"/>
        <v>981.77333333333343</v>
      </c>
      <c r="F103" s="10">
        <f t="shared" si="2"/>
        <v>851.38666666666666</v>
      </c>
      <c r="G103" s="10">
        <f t="shared" si="2"/>
        <v>634.76</v>
      </c>
      <c r="H103" s="378"/>
    </row>
    <row r="104" spans="1:8" hidden="1" x14ac:dyDescent="0.15">
      <c r="A104" s="366">
        <v>42</v>
      </c>
      <c r="B104" s="374"/>
      <c r="C104" s="10">
        <f t="shared" si="2"/>
        <v>1416.8933333333334</v>
      </c>
      <c r="D104" s="10">
        <f t="shared" si="2"/>
        <v>1242.0800000000002</v>
      </c>
      <c r="E104" s="10">
        <f t="shared" si="2"/>
        <v>981.77333333333343</v>
      </c>
      <c r="F104" s="10">
        <f t="shared" si="2"/>
        <v>851.38666666666666</v>
      </c>
      <c r="G104" s="10">
        <f t="shared" si="2"/>
        <v>634.76</v>
      </c>
      <c r="H104" s="378"/>
    </row>
    <row r="105" spans="1:8" hidden="1" x14ac:dyDescent="0.15">
      <c r="A105" s="366">
        <v>43</v>
      </c>
      <c r="B105" s="374"/>
      <c r="C105" s="10">
        <f t="shared" si="2"/>
        <v>1416.8933333333334</v>
      </c>
      <c r="D105" s="10">
        <f t="shared" si="2"/>
        <v>1242.0800000000002</v>
      </c>
      <c r="E105" s="10">
        <f t="shared" si="2"/>
        <v>981.77333333333343</v>
      </c>
      <c r="F105" s="10">
        <f t="shared" si="2"/>
        <v>851.38666666666666</v>
      </c>
      <c r="G105" s="10">
        <f t="shared" si="2"/>
        <v>634.76</v>
      </c>
      <c r="H105" s="378"/>
    </row>
    <row r="106" spans="1:8" hidden="1" x14ac:dyDescent="0.15">
      <c r="A106" s="366">
        <v>44</v>
      </c>
      <c r="B106" s="374"/>
      <c r="C106" s="10">
        <f t="shared" si="2"/>
        <v>1416.8933333333334</v>
      </c>
      <c r="D106" s="10">
        <f t="shared" si="2"/>
        <v>1242.0800000000002</v>
      </c>
      <c r="E106" s="10">
        <f t="shared" si="2"/>
        <v>981.77333333333343</v>
      </c>
      <c r="F106" s="10">
        <f t="shared" si="2"/>
        <v>851.38666666666666</v>
      </c>
      <c r="G106" s="10">
        <f t="shared" si="2"/>
        <v>634.76</v>
      </c>
      <c r="H106" s="378"/>
    </row>
    <row r="107" spans="1:8" hidden="1" x14ac:dyDescent="0.15">
      <c r="A107" s="366">
        <v>45</v>
      </c>
      <c r="B107" s="374"/>
      <c r="C107" s="10">
        <f t="shared" si="2"/>
        <v>1585.7333333333333</v>
      </c>
      <c r="D107" s="10">
        <f t="shared" si="2"/>
        <v>1390.2</v>
      </c>
      <c r="E107" s="10">
        <f t="shared" si="2"/>
        <v>1095.4533333333334</v>
      </c>
      <c r="F107" s="10">
        <f t="shared" si="2"/>
        <v>949.85333333333335</v>
      </c>
      <c r="G107" s="10">
        <f t="shared" si="2"/>
        <v>708.21333333333337</v>
      </c>
      <c r="H107" s="378"/>
    </row>
    <row r="108" spans="1:8" hidden="1" x14ac:dyDescent="0.15">
      <c r="A108" s="366">
        <v>46</v>
      </c>
      <c r="B108" s="374"/>
      <c r="C108" s="10">
        <f t="shared" si="2"/>
        <v>1585.7333333333333</v>
      </c>
      <c r="D108" s="10">
        <f t="shared" si="2"/>
        <v>1390.2</v>
      </c>
      <c r="E108" s="10">
        <f t="shared" si="2"/>
        <v>1095.4533333333334</v>
      </c>
      <c r="F108" s="10">
        <f t="shared" si="2"/>
        <v>949.85333333333335</v>
      </c>
      <c r="G108" s="10">
        <f t="shared" si="2"/>
        <v>708.21333333333337</v>
      </c>
      <c r="H108" s="378"/>
    </row>
    <row r="109" spans="1:8" hidden="1" x14ac:dyDescent="0.15">
      <c r="A109" s="366">
        <v>47</v>
      </c>
      <c r="B109" s="374"/>
      <c r="C109" s="10">
        <f t="shared" si="2"/>
        <v>1585.7333333333333</v>
      </c>
      <c r="D109" s="10">
        <f t="shared" si="2"/>
        <v>1390.2</v>
      </c>
      <c r="E109" s="10">
        <f t="shared" si="2"/>
        <v>1095.4533333333334</v>
      </c>
      <c r="F109" s="10">
        <f t="shared" si="2"/>
        <v>949.85333333333335</v>
      </c>
      <c r="G109" s="10">
        <f t="shared" si="2"/>
        <v>708.21333333333337</v>
      </c>
      <c r="H109" s="378"/>
    </row>
    <row r="110" spans="1:8" hidden="1" x14ac:dyDescent="0.15">
      <c r="A110" s="366">
        <v>48</v>
      </c>
      <c r="B110" s="374"/>
      <c r="C110" s="10">
        <f t="shared" si="2"/>
        <v>1585.7333333333333</v>
      </c>
      <c r="D110" s="10">
        <f t="shared" si="2"/>
        <v>1390.2</v>
      </c>
      <c r="E110" s="10">
        <f t="shared" si="2"/>
        <v>1095.4533333333334</v>
      </c>
      <c r="F110" s="10">
        <f t="shared" si="2"/>
        <v>949.85333333333335</v>
      </c>
      <c r="G110" s="10">
        <f t="shared" si="2"/>
        <v>708.21333333333337</v>
      </c>
      <c r="H110" s="378"/>
    </row>
    <row r="111" spans="1:8" hidden="1" x14ac:dyDescent="0.15">
      <c r="A111" s="366">
        <v>49</v>
      </c>
      <c r="B111" s="374"/>
      <c r="C111" s="10">
        <f t="shared" si="2"/>
        <v>1585.7333333333333</v>
      </c>
      <c r="D111" s="10">
        <f t="shared" si="2"/>
        <v>1390.2</v>
      </c>
      <c r="E111" s="10">
        <f t="shared" si="2"/>
        <v>1095.4533333333334</v>
      </c>
      <c r="F111" s="10">
        <f t="shared" si="2"/>
        <v>949.85333333333335</v>
      </c>
      <c r="G111" s="10">
        <f t="shared" si="2"/>
        <v>708.21333333333337</v>
      </c>
      <c r="H111" s="378"/>
    </row>
    <row r="112" spans="1:8" hidden="1" x14ac:dyDescent="0.15">
      <c r="A112" s="366">
        <v>50</v>
      </c>
      <c r="B112" s="374"/>
      <c r="C112" s="10">
        <f t="shared" si="2"/>
        <v>1775.9466666666667</v>
      </c>
      <c r="D112" s="10">
        <f t="shared" si="2"/>
        <v>1556.8933333333334</v>
      </c>
      <c r="E112" s="10">
        <f t="shared" si="2"/>
        <v>1224.0666666666668</v>
      </c>
      <c r="F112" s="10">
        <f t="shared" si="2"/>
        <v>1061.48</v>
      </c>
      <c r="G112" s="10">
        <f t="shared" si="2"/>
        <v>791.28000000000009</v>
      </c>
      <c r="H112" s="378"/>
    </row>
    <row r="113" spans="1:8" hidden="1" x14ac:dyDescent="0.15">
      <c r="A113" s="366">
        <v>51</v>
      </c>
      <c r="B113" s="374"/>
      <c r="C113" s="10">
        <f t="shared" ref="C113:G128" si="3">+C39*$K$2</f>
        <v>1775.9466666666667</v>
      </c>
      <c r="D113" s="10">
        <f t="shared" si="3"/>
        <v>1556.8933333333334</v>
      </c>
      <c r="E113" s="10">
        <f t="shared" si="3"/>
        <v>1224.0666666666668</v>
      </c>
      <c r="F113" s="10">
        <f t="shared" si="3"/>
        <v>1061.48</v>
      </c>
      <c r="G113" s="10">
        <f t="shared" si="3"/>
        <v>791.28000000000009</v>
      </c>
      <c r="H113" s="378"/>
    </row>
    <row r="114" spans="1:8" hidden="1" x14ac:dyDescent="0.15">
      <c r="A114" s="366">
        <v>52</v>
      </c>
      <c r="B114" s="374"/>
      <c r="C114" s="10">
        <f t="shared" si="3"/>
        <v>1775.9466666666667</v>
      </c>
      <c r="D114" s="10">
        <f t="shared" si="3"/>
        <v>1556.8933333333334</v>
      </c>
      <c r="E114" s="10">
        <f t="shared" si="3"/>
        <v>1224.0666666666668</v>
      </c>
      <c r="F114" s="10">
        <f t="shared" si="3"/>
        <v>1061.48</v>
      </c>
      <c r="G114" s="10">
        <f t="shared" si="3"/>
        <v>791.28000000000009</v>
      </c>
      <c r="H114" s="378"/>
    </row>
    <row r="115" spans="1:8" hidden="1" x14ac:dyDescent="0.15">
      <c r="A115" s="366">
        <v>53</v>
      </c>
      <c r="B115" s="374"/>
      <c r="C115" s="10">
        <f t="shared" si="3"/>
        <v>1775.9466666666667</v>
      </c>
      <c r="D115" s="10">
        <f t="shared" si="3"/>
        <v>1556.8933333333334</v>
      </c>
      <c r="E115" s="10">
        <f t="shared" si="3"/>
        <v>1224.0666666666668</v>
      </c>
      <c r="F115" s="10">
        <f t="shared" si="3"/>
        <v>1061.48</v>
      </c>
      <c r="G115" s="10">
        <f t="shared" si="3"/>
        <v>791.28000000000009</v>
      </c>
      <c r="H115" s="378"/>
    </row>
    <row r="116" spans="1:8" hidden="1" x14ac:dyDescent="0.15">
      <c r="A116" s="366">
        <v>54</v>
      </c>
      <c r="B116" s="374"/>
      <c r="C116" s="10">
        <f t="shared" si="3"/>
        <v>1775.9466666666667</v>
      </c>
      <c r="D116" s="10">
        <f t="shared" si="3"/>
        <v>1556.8933333333334</v>
      </c>
      <c r="E116" s="10">
        <f t="shared" si="3"/>
        <v>1224.0666666666668</v>
      </c>
      <c r="F116" s="10">
        <f t="shared" si="3"/>
        <v>1061.48</v>
      </c>
      <c r="G116" s="10">
        <f t="shared" si="3"/>
        <v>791.28000000000009</v>
      </c>
      <c r="H116" s="378"/>
    </row>
    <row r="117" spans="1:8" hidden="1" x14ac:dyDescent="0.15">
      <c r="A117" s="366">
        <v>55</v>
      </c>
      <c r="B117" s="374"/>
      <c r="C117" s="10">
        <f t="shared" si="3"/>
        <v>1985.3866666666668</v>
      </c>
      <c r="D117" s="10">
        <f t="shared" si="3"/>
        <v>1740.3866666666668</v>
      </c>
      <c r="E117" s="10">
        <f t="shared" si="3"/>
        <v>1366.2133333333334</v>
      </c>
      <c r="F117" s="10">
        <f t="shared" si="3"/>
        <v>1184.8666666666668</v>
      </c>
      <c r="G117" s="10">
        <f t="shared" si="3"/>
        <v>883.40000000000009</v>
      </c>
      <c r="H117" s="378"/>
    </row>
    <row r="118" spans="1:8" hidden="1" x14ac:dyDescent="0.15">
      <c r="A118" s="366">
        <v>56</v>
      </c>
      <c r="B118" s="374"/>
      <c r="C118" s="10">
        <f t="shared" si="3"/>
        <v>1985.3866666666668</v>
      </c>
      <c r="D118" s="10">
        <f t="shared" si="3"/>
        <v>1740.3866666666668</v>
      </c>
      <c r="E118" s="10">
        <f t="shared" si="3"/>
        <v>1366.2133333333334</v>
      </c>
      <c r="F118" s="10">
        <f t="shared" si="3"/>
        <v>1184.8666666666668</v>
      </c>
      <c r="G118" s="10">
        <f t="shared" si="3"/>
        <v>883.40000000000009</v>
      </c>
      <c r="H118" s="378"/>
    </row>
    <row r="119" spans="1:8" hidden="1" x14ac:dyDescent="0.15">
      <c r="A119" s="366">
        <v>57</v>
      </c>
      <c r="B119" s="374"/>
      <c r="C119" s="10">
        <f t="shared" si="3"/>
        <v>1985.3866666666668</v>
      </c>
      <c r="D119" s="10">
        <f t="shared" si="3"/>
        <v>1740.3866666666668</v>
      </c>
      <c r="E119" s="10">
        <f t="shared" si="3"/>
        <v>1366.2133333333334</v>
      </c>
      <c r="F119" s="10">
        <f t="shared" si="3"/>
        <v>1184.8666666666668</v>
      </c>
      <c r="G119" s="10">
        <f t="shared" si="3"/>
        <v>883.40000000000009</v>
      </c>
      <c r="H119" s="378"/>
    </row>
    <row r="120" spans="1:8" hidden="1" x14ac:dyDescent="0.15">
      <c r="A120" s="366">
        <v>58</v>
      </c>
      <c r="B120" s="374"/>
      <c r="C120" s="10">
        <f t="shared" si="3"/>
        <v>1985.3866666666668</v>
      </c>
      <c r="D120" s="10">
        <f t="shared" si="3"/>
        <v>1740.3866666666668</v>
      </c>
      <c r="E120" s="10">
        <f t="shared" si="3"/>
        <v>1366.2133333333334</v>
      </c>
      <c r="F120" s="10">
        <f t="shared" si="3"/>
        <v>1184.8666666666668</v>
      </c>
      <c r="G120" s="10">
        <f t="shared" si="3"/>
        <v>883.40000000000009</v>
      </c>
      <c r="H120" s="378"/>
    </row>
    <row r="121" spans="1:8" hidden="1" x14ac:dyDescent="0.15">
      <c r="A121" s="366">
        <v>59</v>
      </c>
      <c r="B121" s="374"/>
      <c r="C121" s="10">
        <f t="shared" si="3"/>
        <v>1985.3866666666668</v>
      </c>
      <c r="D121" s="10">
        <f t="shared" si="3"/>
        <v>1740.3866666666668</v>
      </c>
      <c r="E121" s="10">
        <f t="shared" si="3"/>
        <v>1366.2133333333334</v>
      </c>
      <c r="F121" s="10">
        <f t="shared" si="3"/>
        <v>1184.8666666666668</v>
      </c>
      <c r="G121" s="10">
        <f t="shared" si="3"/>
        <v>883.40000000000009</v>
      </c>
      <c r="H121" s="378"/>
    </row>
    <row r="122" spans="1:8" hidden="1" x14ac:dyDescent="0.15">
      <c r="A122" s="366">
        <v>60</v>
      </c>
      <c r="B122" s="374"/>
      <c r="C122" s="10">
        <f t="shared" si="3"/>
        <v>2124.92</v>
      </c>
      <c r="D122" s="10">
        <f t="shared" si="3"/>
        <v>1862.5600000000002</v>
      </c>
      <c r="E122" s="10">
        <f t="shared" si="3"/>
        <v>1461.5066666666667</v>
      </c>
      <c r="F122" s="10">
        <f t="shared" si="3"/>
        <v>1267.0933333333335</v>
      </c>
      <c r="G122" s="10">
        <f t="shared" si="3"/>
        <v>944.90666666666675</v>
      </c>
      <c r="H122" s="378"/>
    </row>
    <row r="123" spans="1:8" hidden="1" x14ac:dyDescent="0.15">
      <c r="A123" s="366">
        <v>61</v>
      </c>
      <c r="B123" s="374"/>
      <c r="C123" s="10">
        <f t="shared" si="3"/>
        <v>2368.146666666667</v>
      </c>
      <c r="D123" s="10">
        <f t="shared" si="3"/>
        <v>2075.5466666666666</v>
      </c>
      <c r="E123" s="10">
        <f t="shared" si="3"/>
        <v>1627.3600000000001</v>
      </c>
      <c r="F123" s="10">
        <f t="shared" si="3"/>
        <v>1411.2933333333333</v>
      </c>
      <c r="G123" s="10">
        <f t="shared" si="3"/>
        <v>1052.1466666666668</v>
      </c>
      <c r="H123" s="378"/>
    </row>
    <row r="124" spans="1:8" hidden="1" x14ac:dyDescent="0.15">
      <c r="A124" s="366">
        <v>62</v>
      </c>
      <c r="B124" s="374"/>
      <c r="C124" s="10">
        <f t="shared" si="3"/>
        <v>2630.7866666666669</v>
      </c>
      <c r="D124" s="10">
        <f t="shared" si="3"/>
        <v>2305.8933333333334</v>
      </c>
      <c r="E124" s="10">
        <f t="shared" si="3"/>
        <v>1807.4933333333333</v>
      </c>
      <c r="F124" s="10">
        <f t="shared" si="3"/>
        <v>1567.44</v>
      </c>
      <c r="G124" s="10">
        <f t="shared" si="3"/>
        <v>1168.5333333333333</v>
      </c>
      <c r="H124" s="378"/>
    </row>
    <row r="125" spans="1:8" hidden="1" x14ac:dyDescent="0.15">
      <c r="A125" s="366">
        <v>63</v>
      </c>
      <c r="B125" s="374"/>
      <c r="C125" s="10">
        <f t="shared" si="3"/>
        <v>2913.4933333333333</v>
      </c>
      <c r="D125" s="10">
        <f t="shared" si="3"/>
        <v>2553.6933333333336</v>
      </c>
      <c r="E125" s="10">
        <f t="shared" si="3"/>
        <v>2001.8133333333335</v>
      </c>
      <c r="F125" s="10">
        <f t="shared" si="3"/>
        <v>1736</v>
      </c>
      <c r="G125" s="10">
        <f t="shared" si="3"/>
        <v>1294.2533333333333</v>
      </c>
      <c r="H125" s="378"/>
    </row>
    <row r="126" spans="1:8" hidden="1" x14ac:dyDescent="0.15">
      <c r="A126" s="366">
        <v>64</v>
      </c>
      <c r="B126" s="374"/>
      <c r="C126" s="10">
        <f t="shared" si="3"/>
        <v>3216.1733333333336</v>
      </c>
      <c r="D126" s="10">
        <f t="shared" si="3"/>
        <v>2818.76</v>
      </c>
      <c r="E126" s="10">
        <f t="shared" si="3"/>
        <v>2210.2266666666669</v>
      </c>
      <c r="F126" s="10">
        <f t="shared" si="3"/>
        <v>1916.6000000000001</v>
      </c>
      <c r="G126" s="10">
        <f t="shared" si="3"/>
        <v>1428.9333333333334</v>
      </c>
      <c r="H126" s="378"/>
    </row>
    <row r="127" spans="1:8" hidden="1" x14ac:dyDescent="0.15">
      <c r="A127" s="366">
        <v>65</v>
      </c>
      <c r="B127" s="374"/>
      <c r="C127" s="10">
        <f t="shared" si="3"/>
        <v>3538.5466666666666</v>
      </c>
      <c r="D127" s="10">
        <f t="shared" si="3"/>
        <v>3101.56</v>
      </c>
      <c r="E127" s="10">
        <f t="shared" si="3"/>
        <v>2432.6400000000003</v>
      </c>
      <c r="F127" s="10">
        <f t="shared" si="3"/>
        <v>2109.6133333333332</v>
      </c>
      <c r="G127" s="10">
        <f t="shared" si="3"/>
        <v>1572.6666666666667</v>
      </c>
      <c r="H127" s="378"/>
    </row>
    <row r="128" spans="1:8" hidden="1" x14ac:dyDescent="0.15">
      <c r="A128" s="366">
        <v>66</v>
      </c>
      <c r="B128" s="374"/>
      <c r="C128" s="10">
        <f t="shared" si="3"/>
        <v>3880.52</v>
      </c>
      <c r="D128" s="10">
        <f t="shared" si="3"/>
        <v>3401.44</v>
      </c>
      <c r="E128" s="10">
        <f t="shared" si="3"/>
        <v>2669.0533333333333</v>
      </c>
      <c r="F128" s="10">
        <f t="shared" si="3"/>
        <v>2314.5733333333333</v>
      </c>
      <c r="G128" s="10">
        <f t="shared" si="3"/>
        <v>1725.2666666666667</v>
      </c>
      <c r="H128" s="378"/>
    </row>
    <row r="129" spans="1:8" hidden="1" x14ac:dyDescent="0.15">
      <c r="A129" s="366">
        <v>67</v>
      </c>
      <c r="B129" s="374"/>
      <c r="C129" s="10">
        <f t="shared" ref="C129:G144" si="4">+C55*$K$2</f>
        <v>4242.6533333333336</v>
      </c>
      <c r="D129" s="10">
        <f t="shared" si="4"/>
        <v>3718.7733333333335</v>
      </c>
      <c r="E129" s="10">
        <f t="shared" si="4"/>
        <v>2919.6533333333336</v>
      </c>
      <c r="F129" s="10">
        <f t="shared" si="4"/>
        <v>2531.5733333333333</v>
      </c>
      <c r="G129" s="10">
        <f t="shared" si="4"/>
        <v>1887.2933333333335</v>
      </c>
      <c r="H129" s="378"/>
    </row>
    <row r="130" spans="1:8" hidden="1" x14ac:dyDescent="0.15">
      <c r="A130" s="366">
        <v>68</v>
      </c>
      <c r="B130" s="374"/>
      <c r="C130" s="10">
        <f t="shared" si="4"/>
        <v>4624.293333333334</v>
      </c>
      <c r="D130" s="10">
        <f t="shared" si="4"/>
        <v>4053.7466666666669</v>
      </c>
      <c r="E130" s="10">
        <f t="shared" si="4"/>
        <v>3184.2533333333336</v>
      </c>
      <c r="F130" s="10">
        <f t="shared" si="4"/>
        <v>2761.2666666666669</v>
      </c>
      <c r="G130" s="10">
        <f t="shared" si="4"/>
        <v>2058.56</v>
      </c>
      <c r="H130" s="378"/>
    </row>
    <row r="131" spans="1:8" hidden="1" x14ac:dyDescent="0.15">
      <c r="A131" s="366">
        <v>69</v>
      </c>
      <c r="B131" s="374"/>
      <c r="C131" s="10">
        <f t="shared" si="4"/>
        <v>5026.3733333333339</v>
      </c>
      <c r="D131" s="10">
        <f t="shared" si="4"/>
        <v>4405.6133333333337</v>
      </c>
      <c r="E131" s="10">
        <f t="shared" si="4"/>
        <v>3463.1333333333337</v>
      </c>
      <c r="F131" s="10">
        <f t="shared" si="4"/>
        <v>3003.0933333333332</v>
      </c>
      <c r="G131" s="10">
        <f t="shared" si="4"/>
        <v>2238.7866666666669</v>
      </c>
      <c r="H131" s="378"/>
    </row>
    <row r="132" spans="1:8" hidden="1" x14ac:dyDescent="0.15">
      <c r="A132" s="366">
        <v>70</v>
      </c>
      <c r="B132" s="374"/>
      <c r="C132" s="10">
        <f t="shared" si="4"/>
        <v>5447.8666666666668</v>
      </c>
      <c r="D132" s="10">
        <f t="shared" si="4"/>
        <v>4775.12</v>
      </c>
      <c r="E132" s="10">
        <f t="shared" si="4"/>
        <v>3755.8266666666668</v>
      </c>
      <c r="F132" s="10">
        <f t="shared" si="4"/>
        <v>3256.8666666666668</v>
      </c>
      <c r="G132" s="10">
        <f t="shared" si="4"/>
        <v>2427.88</v>
      </c>
      <c r="H132" s="378"/>
    </row>
    <row r="133" spans="1:8" hidden="1" x14ac:dyDescent="0.15">
      <c r="A133" s="366">
        <v>71</v>
      </c>
      <c r="B133" s="374"/>
      <c r="C133" s="10">
        <f t="shared" si="4"/>
        <v>5889.1466666666665</v>
      </c>
      <c r="D133" s="10">
        <f t="shared" si="4"/>
        <v>5162.08</v>
      </c>
      <c r="E133" s="10">
        <f t="shared" si="4"/>
        <v>4062.9866666666667</v>
      </c>
      <c r="F133" s="10">
        <f t="shared" si="4"/>
        <v>3522.96</v>
      </c>
      <c r="G133" s="10">
        <f t="shared" si="4"/>
        <v>2626.4</v>
      </c>
      <c r="H133" s="378"/>
    </row>
    <row r="134" spans="1:8" hidden="1" x14ac:dyDescent="0.15">
      <c r="A134" s="366">
        <v>72</v>
      </c>
      <c r="B134" s="374"/>
      <c r="C134" s="10">
        <f t="shared" si="4"/>
        <v>6350.4000000000005</v>
      </c>
      <c r="D134" s="10">
        <f t="shared" si="4"/>
        <v>5566.12</v>
      </c>
      <c r="E134" s="10">
        <f t="shared" si="4"/>
        <v>4383.68</v>
      </c>
      <c r="F134" s="10">
        <f t="shared" si="4"/>
        <v>3801.28</v>
      </c>
      <c r="G134" s="10">
        <f t="shared" si="4"/>
        <v>2833.6933333333336</v>
      </c>
      <c r="H134" s="378"/>
    </row>
    <row r="135" spans="1:8" hidden="1" x14ac:dyDescent="0.15">
      <c r="A135" s="366">
        <v>73</v>
      </c>
      <c r="B135" s="374"/>
      <c r="C135" s="10">
        <f t="shared" si="4"/>
        <v>6831.3466666666673</v>
      </c>
      <c r="D135" s="10">
        <f t="shared" si="4"/>
        <v>5987.8933333333334</v>
      </c>
      <c r="E135" s="10">
        <f t="shared" si="4"/>
        <v>4718.84</v>
      </c>
      <c r="F135" s="10">
        <f t="shared" si="4"/>
        <v>4091.8266666666668</v>
      </c>
      <c r="G135" s="10">
        <f t="shared" si="4"/>
        <v>3050.5066666666667</v>
      </c>
      <c r="H135" s="378"/>
    </row>
    <row r="136" spans="1:8" hidden="1" x14ac:dyDescent="0.15">
      <c r="A136" s="366">
        <v>74</v>
      </c>
      <c r="B136" s="374"/>
      <c r="C136" s="10">
        <f t="shared" si="4"/>
        <v>7332.3600000000006</v>
      </c>
      <c r="D136" s="10">
        <f t="shared" si="4"/>
        <v>6426.84</v>
      </c>
      <c r="E136" s="10">
        <f t="shared" si="4"/>
        <v>5068</v>
      </c>
      <c r="F136" s="10">
        <f t="shared" si="4"/>
        <v>4394.6000000000004</v>
      </c>
      <c r="G136" s="10">
        <f t="shared" si="4"/>
        <v>3276.186666666667</v>
      </c>
      <c r="H136" s="378"/>
    </row>
    <row r="137" spans="1:8" hidden="1" x14ac:dyDescent="0.15">
      <c r="A137" s="366">
        <v>75</v>
      </c>
      <c r="B137" s="374"/>
      <c r="C137" s="10">
        <f t="shared" si="4"/>
        <v>7852.9733333333334</v>
      </c>
      <c r="D137" s="10">
        <f t="shared" si="4"/>
        <v>6883.6133333333337</v>
      </c>
      <c r="E137" s="10">
        <f t="shared" si="4"/>
        <v>5431.16</v>
      </c>
      <c r="F137" s="10">
        <f t="shared" si="4"/>
        <v>4709.5066666666671</v>
      </c>
      <c r="G137" s="10">
        <f t="shared" si="4"/>
        <v>3510.7333333333336</v>
      </c>
      <c r="H137" s="378"/>
    </row>
    <row r="138" spans="1:8" hidden="1" x14ac:dyDescent="0.15">
      <c r="A138" s="366">
        <v>76</v>
      </c>
      <c r="B138" s="374"/>
      <c r="C138" s="10">
        <f t="shared" si="4"/>
        <v>7852.9733333333334</v>
      </c>
      <c r="D138" s="10">
        <f t="shared" si="4"/>
        <v>6883.6133333333337</v>
      </c>
      <c r="E138" s="10">
        <f t="shared" si="4"/>
        <v>5431.16</v>
      </c>
      <c r="F138" s="10">
        <f t="shared" si="4"/>
        <v>4709.5066666666671</v>
      </c>
      <c r="G138" s="10">
        <f t="shared" si="4"/>
        <v>3510.7333333333336</v>
      </c>
      <c r="H138" s="378"/>
    </row>
    <row r="139" spans="1:8" hidden="1" x14ac:dyDescent="0.15">
      <c r="A139" s="366">
        <v>77</v>
      </c>
      <c r="B139" s="374"/>
      <c r="C139" s="10">
        <f t="shared" si="4"/>
        <v>7852.9733333333334</v>
      </c>
      <c r="D139" s="10">
        <f t="shared" si="4"/>
        <v>6883.6133333333337</v>
      </c>
      <c r="E139" s="10">
        <f t="shared" si="4"/>
        <v>5431.16</v>
      </c>
      <c r="F139" s="10">
        <f t="shared" si="4"/>
        <v>4709.5066666666671</v>
      </c>
      <c r="G139" s="10">
        <f t="shared" si="4"/>
        <v>3510.7333333333336</v>
      </c>
      <c r="H139" s="378"/>
    </row>
    <row r="140" spans="1:8" hidden="1" x14ac:dyDescent="0.15">
      <c r="A140" s="366">
        <v>78</v>
      </c>
      <c r="B140" s="374"/>
      <c r="C140" s="10">
        <f t="shared" si="4"/>
        <v>7852.9733333333334</v>
      </c>
      <c r="D140" s="10">
        <f t="shared" si="4"/>
        <v>6883.6133333333337</v>
      </c>
      <c r="E140" s="10">
        <f t="shared" si="4"/>
        <v>5431.16</v>
      </c>
      <c r="F140" s="10">
        <f t="shared" si="4"/>
        <v>4709.5066666666671</v>
      </c>
      <c r="G140" s="10">
        <f t="shared" si="4"/>
        <v>3510.7333333333336</v>
      </c>
      <c r="H140" s="378"/>
    </row>
    <row r="141" spans="1:8" hidden="1" x14ac:dyDescent="0.15">
      <c r="A141" s="366">
        <v>79</v>
      </c>
      <c r="B141" s="374"/>
      <c r="C141" s="10">
        <f t="shared" si="4"/>
        <v>7852.9733333333334</v>
      </c>
      <c r="D141" s="10">
        <f t="shared" si="4"/>
        <v>6883.6133333333337</v>
      </c>
      <c r="E141" s="10">
        <f t="shared" si="4"/>
        <v>5431.16</v>
      </c>
      <c r="F141" s="10">
        <f t="shared" si="4"/>
        <v>4709.5066666666671</v>
      </c>
      <c r="G141" s="10">
        <f t="shared" si="4"/>
        <v>3510.7333333333336</v>
      </c>
      <c r="H141" s="378"/>
    </row>
    <row r="142" spans="1:8" hidden="1" x14ac:dyDescent="0.15">
      <c r="A142" s="366">
        <v>80</v>
      </c>
      <c r="B142" s="374"/>
      <c r="C142" s="10">
        <f t="shared" si="4"/>
        <v>7852.9733333333334</v>
      </c>
      <c r="D142" s="10">
        <f t="shared" si="4"/>
        <v>6883.6133333333337</v>
      </c>
      <c r="E142" s="10">
        <f t="shared" si="4"/>
        <v>5431.16</v>
      </c>
      <c r="F142" s="10">
        <f t="shared" si="4"/>
        <v>4709.5066666666671</v>
      </c>
      <c r="G142" s="10">
        <f t="shared" si="4"/>
        <v>3510.7333333333336</v>
      </c>
      <c r="H142" s="378"/>
    </row>
    <row r="143" spans="1:8" hidden="1" x14ac:dyDescent="0.15">
      <c r="A143" s="366">
        <v>81</v>
      </c>
      <c r="B143" s="374"/>
      <c r="C143" s="10">
        <f t="shared" si="4"/>
        <v>7852.9733333333334</v>
      </c>
      <c r="D143" s="10">
        <f t="shared" si="4"/>
        <v>6883.6133333333337</v>
      </c>
      <c r="E143" s="10">
        <f t="shared" si="4"/>
        <v>5431.16</v>
      </c>
      <c r="F143" s="10">
        <f t="shared" si="4"/>
        <v>4709.5066666666671</v>
      </c>
      <c r="G143" s="10">
        <f t="shared" si="4"/>
        <v>3510.7333333333336</v>
      </c>
      <c r="H143" s="378"/>
    </row>
    <row r="144" spans="1:8" hidden="1" x14ac:dyDescent="0.15">
      <c r="A144" s="366">
        <v>82</v>
      </c>
      <c r="B144" s="374"/>
      <c r="C144" s="10">
        <f t="shared" si="4"/>
        <v>7852.9733333333334</v>
      </c>
      <c r="D144" s="10">
        <f t="shared" si="4"/>
        <v>6883.6133333333337</v>
      </c>
      <c r="E144" s="10">
        <f t="shared" si="4"/>
        <v>5431.16</v>
      </c>
      <c r="F144" s="10">
        <f t="shared" si="4"/>
        <v>4709.5066666666671</v>
      </c>
      <c r="G144" s="10">
        <f t="shared" si="4"/>
        <v>3510.7333333333336</v>
      </c>
      <c r="H144" s="378"/>
    </row>
    <row r="145" spans="1:14" hidden="1" x14ac:dyDescent="0.15">
      <c r="A145" s="366">
        <v>83</v>
      </c>
      <c r="B145" s="374"/>
      <c r="C145" s="10">
        <f t="shared" ref="C145:G149" si="5">+C71*$K$2</f>
        <v>7852.9733333333334</v>
      </c>
      <c r="D145" s="10">
        <f t="shared" si="5"/>
        <v>6883.6133333333337</v>
      </c>
      <c r="E145" s="10">
        <f t="shared" si="5"/>
        <v>5431.16</v>
      </c>
      <c r="F145" s="10">
        <f t="shared" si="5"/>
        <v>4709.5066666666671</v>
      </c>
      <c r="G145" s="10">
        <f t="shared" si="5"/>
        <v>3510.7333333333336</v>
      </c>
      <c r="H145" s="378"/>
    </row>
    <row r="146" spans="1:14" hidden="1" x14ac:dyDescent="0.15">
      <c r="A146" s="366">
        <v>84</v>
      </c>
      <c r="B146" s="374" t="s">
        <v>3</v>
      </c>
      <c r="C146" s="10">
        <f t="shared" si="5"/>
        <v>7852.9733333333334</v>
      </c>
      <c r="D146" s="10">
        <f t="shared" si="5"/>
        <v>6883.6133333333337</v>
      </c>
      <c r="E146" s="10">
        <f t="shared" si="5"/>
        <v>5431.16</v>
      </c>
      <c r="F146" s="10">
        <f t="shared" si="5"/>
        <v>4709.5066666666671</v>
      </c>
      <c r="G146" s="10">
        <f t="shared" si="5"/>
        <v>3510.7333333333336</v>
      </c>
      <c r="H146" s="378"/>
    </row>
    <row r="147" spans="1:14" hidden="1" x14ac:dyDescent="0.15">
      <c r="A147" s="366">
        <v>1</v>
      </c>
      <c r="B147" s="374" t="s">
        <v>4</v>
      </c>
      <c r="C147" s="10">
        <f t="shared" si="5"/>
        <v>402.73333333333335</v>
      </c>
      <c r="D147" s="10">
        <f t="shared" si="5"/>
        <v>353.36</v>
      </c>
      <c r="E147" s="10">
        <f t="shared" si="5"/>
        <v>288.0266666666667</v>
      </c>
      <c r="F147" s="10">
        <f t="shared" si="5"/>
        <v>249.85333333333335</v>
      </c>
      <c r="G147" s="10">
        <f t="shared" si="5"/>
        <v>186.38666666666668</v>
      </c>
      <c r="H147" s="378"/>
    </row>
    <row r="148" spans="1:14" hidden="1" x14ac:dyDescent="0.15">
      <c r="A148" s="366">
        <v>2</v>
      </c>
      <c r="B148" s="374" t="s">
        <v>1</v>
      </c>
      <c r="C148" s="10">
        <f t="shared" si="5"/>
        <v>684.88</v>
      </c>
      <c r="D148" s="10">
        <f t="shared" si="5"/>
        <v>600.32000000000005</v>
      </c>
      <c r="E148" s="10">
        <f t="shared" si="5"/>
        <v>489.25333333333333</v>
      </c>
      <c r="F148" s="10">
        <f t="shared" si="5"/>
        <v>424.29333333333335</v>
      </c>
      <c r="G148" s="10">
        <f t="shared" si="5"/>
        <v>316.49333333333334</v>
      </c>
      <c r="H148" s="378"/>
    </row>
    <row r="149" spans="1:14" hidden="1" x14ac:dyDescent="0.15">
      <c r="A149" s="366">
        <v>3</v>
      </c>
      <c r="B149" s="374" t="s">
        <v>5</v>
      </c>
      <c r="C149" s="10">
        <f t="shared" si="5"/>
        <v>966.65333333333342</v>
      </c>
      <c r="D149" s="10">
        <f t="shared" si="5"/>
        <v>847.65333333333342</v>
      </c>
      <c r="E149" s="10">
        <f t="shared" si="5"/>
        <v>690.94666666666672</v>
      </c>
      <c r="F149" s="10">
        <f t="shared" si="5"/>
        <v>599.01333333333332</v>
      </c>
      <c r="G149" s="10">
        <f t="shared" si="5"/>
        <v>446.69333333333333</v>
      </c>
      <c r="H149" s="378"/>
    </row>
    <row r="150" spans="1:14" ht="14" hidden="1" thickBot="1" x14ac:dyDescent="0.2">
      <c r="H150" s="378"/>
    </row>
    <row r="151" spans="1:14" ht="18" hidden="1" x14ac:dyDescent="0.2">
      <c r="A151" s="525" t="s">
        <v>17</v>
      </c>
      <c r="B151" s="526"/>
      <c r="C151" s="526"/>
      <c r="D151" s="526"/>
      <c r="E151" s="526"/>
      <c r="F151" s="526"/>
      <c r="G151" s="526"/>
    </row>
    <row r="152" spans="1:14" ht="18" hidden="1" x14ac:dyDescent="0.2">
      <c r="A152" s="527" t="s">
        <v>6</v>
      </c>
      <c r="B152" s="528"/>
      <c r="C152" s="528"/>
      <c r="D152" s="528"/>
      <c r="E152" s="528"/>
      <c r="F152" s="528"/>
      <c r="G152" s="528"/>
    </row>
    <row r="153" spans="1:14" hidden="1" x14ac:dyDescent="0.15">
      <c r="A153" s="529" t="s">
        <v>0</v>
      </c>
      <c r="B153" s="530"/>
      <c r="C153" s="530"/>
      <c r="D153" s="530"/>
      <c r="E153" s="530"/>
      <c r="F153" s="530"/>
      <c r="G153" s="530"/>
    </row>
    <row r="154" spans="1:14" hidden="1" x14ac:dyDescent="0.15">
      <c r="A154" s="366" t="s">
        <v>2</v>
      </c>
      <c r="B154" s="367" t="s">
        <v>2</v>
      </c>
      <c r="C154" s="368">
        <v>250</v>
      </c>
      <c r="D154" s="368">
        <v>2000</v>
      </c>
      <c r="E154" s="368">
        <v>5000</v>
      </c>
      <c r="F154" s="368">
        <v>10000</v>
      </c>
      <c r="G154" s="368">
        <v>20000</v>
      </c>
    </row>
    <row r="155" spans="1:14" ht="14" hidden="1" x14ac:dyDescent="0.15">
      <c r="A155" s="366">
        <v>18</v>
      </c>
      <c r="B155" s="374"/>
      <c r="C155" s="379">
        <v>6656</v>
      </c>
      <c r="D155" s="379">
        <v>6040</v>
      </c>
      <c r="E155" s="379">
        <v>4410</v>
      </c>
      <c r="F155" s="379">
        <v>3156</v>
      </c>
      <c r="G155" s="379">
        <v>2476</v>
      </c>
      <c r="I155" s="375"/>
      <c r="J155" s="375"/>
      <c r="K155" s="375"/>
      <c r="L155" s="375"/>
      <c r="M155" s="375"/>
      <c r="N155" s="375"/>
    </row>
    <row r="156" spans="1:14" ht="14" hidden="1" x14ac:dyDescent="0.15">
      <c r="A156" s="366">
        <v>19</v>
      </c>
      <c r="B156" s="374"/>
      <c r="C156" s="379">
        <v>6656</v>
      </c>
      <c r="D156" s="379">
        <v>6040</v>
      </c>
      <c r="E156" s="379">
        <v>4410</v>
      </c>
      <c r="F156" s="379">
        <v>3156</v>
      </c>
      <c r="G156" s="379">
        <v>2476</v>
      </c>
      <c r="I156" s="375"/>
      <c r="J156" s="375"/>
      <c r="K156" s="375"/>
      <c r="L156" s="375"/>
      <c r="M156" s="375"/>
      <c r="N156" s="375"/>
    </row>
    <row r="157" spans="1:14" ht="14" hidden="1" x14ac:dyDescent="0.15">
      <c r="A157" s="366">
        <v>20</v>
      </c>
      <c r="B157" s="374"/>
      <c r="C157" s="379">
        <v>6656</v>
      </c>
      <c r="D157" s="379">
        <v>6040</v>
      </c>
      <c r="E157" s="379">
        <v>4410</v>
      </c>
      <c r="F157" s="379">
        <v>3156</v>
      </c>
      <c r="G157" s="379">
        <v>2476</v>
      </c>
      <c r="I157" s="375"/>
      <c r="J157" s="375"/>
      <c r="K157" s="375"/>
      <c r="L157" s="375"/>
      <c r="M157" s="375"/>
      <c r="N157" s="375"/>
    </row>
    <row r="158" spans="1:14" ht="14" hidden="1" x14ac:dyDescent="0.15">
      <c r="A158" s="366">
        <v>21</v>
      </c>
      <c r="B158" s="374"/>
      <c r="C158" s="379">
        <v>6656</v>
      </c>
      <c r="D158" s="379">
        <v>6040</v>
      </c>
      <c r="E158" s="379">
        <v>4410</v>
      </c>
      <c r="F158" s="379">
        <v>3156</v>
      </c>
      <c r="G158" s="379">
        <v>2476</v>
      </c>
      <c r="I158" s="375"/>
      <c r="J158" s="375"/>
      <c r="K158" s="375"/>
      <c r="L158" s="375"/>
      <c r="M158" s="375"/>
      <c r="N158" s="375"/>
    </row>
    <row r="159" spans="1:14" ht="14" hidden="1" x14ac:dyDescent="0.15">
      <c r="A159" s="366">
        <v>22</v>
      </c>
      <c r="B159" s="374"/>
      <c r="C159" s="379">
        <v>6656</v>
      </c>
      <c r="D159" s="379">
        <v>6040</v>
      </c>
      <c r="E159" s="379">
        <v>4410</v>
      </c>
      <c r="F159" s="379">
        <v>3156</v>
      </c>
      <c r="G159" s="379">
        <v>2476</v>
      </c>
      <c r="I159" s="375"/>
      <c r="J159" s="375"/>
      <c r="K159" s="375"/>
      <c r="L159" s="375"/>
      <c r="M159" s="375"/>
      <c r="N159" s="375"/>
    </row>
    <row r="160" spans="1:14" ht="14" hidden="1" x14ac:dyDescent="0.15">
      <c r="A160" s="366">
        <v>23</v>
      </c>
      <c r="B160" s="374"/>
      <c r="C160" s="379">
        <v>6656</v>
      </c>
      <c r="D160" s="379">
        <v>6040</v>
      </c>
      <c r="E160" s="379">
        <v>4410</v>
      </c>
      <c r="F160" s="379">
        <v>3156</v>
      </c>
      <c r="G160" s="379">
        <v>2476</v>
      </c>
      <c r="I160" s="375"/>
      <c r="J160" s="375"/>
      <c r="K160" s="375"/>
      <c r="L160" s="375"/>
      <c r="M160" s="375"/>
      <c r="N160" s="375"/>
    </row>
    <row r="161" spans="1:14" ht="14" hidden="1" x14ac:dyDescent="0.15">
      <c r="A161" s="366">
        <v>24</v>
      </c>
      <c r="B161" s="374"/>
      <c r="C161" s="379">
        <v>6656</v>
      </c>
      <c r="D161" s="379">
        <v>6040</v>
      </c>
      <c r="E161" s="379">
        <v>4410</v>
      </c>
      <c r="F161" s="379">
        <v>3156</v>
      </c>
      <c r="G161" s="379">
        <v>2476</v>
      </c>
      <c r="I161" s="375"/>
      <c r="J161" s="375"/>
      <c r="K161" s="375"/>
      <c r="L161" s="375"/>
      <c r="M161" s="375"/>
      <c r="N161" s="375"/>
    </row>
    <row r="162" spans="1:14" ht="14" hidden="1" x14ac:dyDescent="0.15">
      <c r="A162" s="366">
        <v>25</v>
      </c>
      <c r="B162" s="374"/>
      <c r="C162" s="379">
        <v>7113</v>
      </c>
      <c r="D162" s="379">
        <v>6454</v>
      </c>
      <c r="E162" s="379">
        <v>4663</v>
      </c>
      <c r="F162" s="379">
        <v>3336</v>
      </c>
      <c r="G162" s="379">
        <v>2617</v>
      </c>
      <c r="I162" s="375"/>
      <c r="J162" s="375"/>
      <c r="K162" s="375"/>
      <c r="L162" s="375"/>
      <c r="M162" s="375"/>
      <c r="N162" s="375"/>
    </row>
    <row r="163" spans="1:14" ht="14" hidden="1" x14ac:dyDescent="0.15">
      <c r="A163" s="366">
        <v>26</v>
      </c>
      <c r="B163" s="374"/>
      <c r="C163" s="379">
        <v>7113</v>
      </c>
      <c r="D163" s="379">
        <v>6454</v>
      </c>
      <c r="E163" s="379">
        <v>4663</v>
      </c>
      <c r="F163" s="379">
        <v>3336</v>
      </c>
      <c r="G163" s="379">
        <v>2617</v>
      </c>
      <c r="I163" s="375"/>
      <c r="J163" s="375"/>
      <c r="K163" s="375"/>
      <c r="L163" s="375"/>
      <c r="M163" s="375"/>
      <c r="N163" s="375"/>
    </row>
    <row r="164" spans="1:14" ht="14" hidden="1" x14ac:dyDescent="0.15">
      <c r="A164" s="366">
        <v>27</v>
      </c>
      <c r="B164" s="374"/>
      <c r="C164" s="379">
        <v>7113</v>
      </c>
      <c r="D164" s="379">
        <v>6454</v>
      </c>
      <c r="E164" s="379">
        <v>4663</v>
      </c>
      <c r="F164" s="379">
        <v>3336</v>
      </c>
      <c r="G164" s="379">
        <v>2617</v>
      </c>
      <c r="I164" s="375"/>
      <c r="J164" s="375"/>
      <c r="K164" s="375"/>
      <c r="L164" s="375"/>
      <c r="M164" s="375"/>
      <c r="N164" s="375"/>
    </row>
    <row r="165" spans="1:14" ht="14" hidden="1" x14ac:dyDescent="0.15">
      <c r="A165" s="366">
        <v>28</v>
      </c>
      <c r="B165" s="374"/>
      <c r="C165" s="379">
        <v>7113</v>
      </c>
      <c r="D165" s="379">
        <v>6454</v>
      </c>
      <c r="E165" s="379">
        <v>4663</v>
      </c>
      <c r="F165" s="379">
        <v>3336</v>
      </c>
      <c r="G165" s="379">
        <v>2617</v>
      </c>
      <c r="I165" s="375"/>
      <c r="J165" s="375"/>
      <c r="K165" s="375"/>
      <c r="L165" s="375"/>
      <c r="M165" s="375"/>
      <c r="N165" s="375"/>
    </row>
    <row r="166" spans="1:14" ht="14" hidden="1" x14ac:dyDescent="0.15">
      <c r="A166" s="366">
        <v>29</v>
      </c>
      <c r="B166" s="374"/>
      <c r="C166" s="379">
        <v>7113</v>
      </c>
      <c r="D166" s="379">
        <v>6454</v>
      </c>
      <c r="E166" s="379">
        <v>4663</v>
      </c>
      <c r="F166" s="379">
        <v>3336</v>
      </c>
      <c r="G166" s="379">
        <v>2617</v>
      </c>
      <c r="I166" s="375"/>
      <c r="J166" s="375"/>
      <c r="K166" s="375"/>
      <c r="L166" s="375"/>
      <c r="M166" s="375"/>
      <c r="N166" s="375"/>
    </row>
    <row r="167" spans="1:14" ht="14" hidden="1" x14ac:dyDescent="0.15">
      <c r="A167" s="366">
        <v>30</v>
      </c>
      <c r="B167" s="374"/>
      <c r="C167" s="379">
        <v>7911</v>
      </c>
      <c r="D167" s="379">
        <v>7178</v>
      </c>
      <c r="E167" s="379">
        <v>5118</v>
      </c>
      <c r="F167" s="379">
        <v>3661</v>
      </c>
      <c r="G167" s="379">
        <v>2871</v>
      </c>
      <c r="I167" s="375"/>
      <c r="J167" s="375"/>
      <c r="K167" s="375"/>
      <c r="L167" s="375"/>
      <c r="M167" s="375"/>
      <c r="N167" s="375"/>
    </row>
    <row r="168" spans="1:14" ht="14" hidden="1" x14ac:dyDescent="0.15">
      <c r="A168" s="366">
        <v>31</v>
      </c>
      <c r="B168" s="374"/>
      <c r="C168" s="379">
        <v>7911</v>
      </c>
      <c r="D168" s="379">
        <v>7178</v>
      </c>
      <c r="E168" s="379">
        <v>5118</v>
      </c>
      <c r="F168" s="379">
        <v>3661</v>
      </c>
      <c r="G168" s="379">
        <v>2871</v>
      </c>
      <c r="I168" s="375"/>
      <c r="J168" s="375"/>
      <c r="K168" s="375"/>
      <c r="L168" s="375"/>
      <c r="M168" s="375"/>
      <c r="N168" s="375"/>
    </row>
    <row r="169" spans="1:14" ht="14" hidden="1" x14ac:dyDescent="0.15">
      <c r="A169" s="366">
        <v>32</v>
      </c>
      <c r="B169" s="374"/>
      <c r="C169" s="379">
        <v>7911</v>
      </c>
      <c r="D169" s="379">
        <v>7178</v>
      </c>
      <c r="E169" s="379">
        <v>5118</v>
      </c>
      <c r="F169" s="379">
        <v>3661</v>
      </c>
      <c r="G169" s="379">
        <v>2871</v>
      </c>
      <c r="I169" s="375"/>
      <c r="J169" s="375"/>
      <c r="K169" s="375"/>
      <c r="L169" s="375"/>
      <c r="M169" s="375"/>
      <c r="N169" s="375"/>
    </row>
    <row r="170" spans="1:14" ht="14" hidden="1" x14ac:dyDescent="0.15">
      <c r="A170" s="366">
        <v>33</v>
      </c>
      <c r="B170" s="374"/>
      <c r="C170" s="379">
        <v>7911</v>
      </c>
      <c r="D170" s="379">
        <v>7178</v>
      </c>
      <c r="E170" s="379">
        <v>5118</v>
      </c>
      <c r="F170" s="379">
        <v>3661</v>
      </c>
      <c r="G170" s="379">
        <v>2871</v>
      </c>
      <c r="I170" s="375"/>
      <c r="J170" s="375"/>
      <c r="K170" s="375"/>
      <c r="L170" s="375"/>
      <c r="M170" s="375"/>
      <c r="N170" s="375"/>
    </row>
    <row r="171" spans="1:14" ht="14" hidden="1" x14ac:dyDescent="0.15">
      <c r="A171" s="366">
        <v>34</v>
      </c>
      <c r="B171" s="374"/>
      <c r="C171" s="379">
        <v>7911</v>
      </c>
      <c r="D171" s="379">
        <v>7178</v>
      </c>
      <c r="E171" s="379">
        <v>5118</v>
      </c>
      <c r="F171" s="379">
        <v>3661</v>
      </c>
      <c r="G171" s="379">
        <v>2871</v>
      </c>
      <c r="I171" s="375"/>
      <c r="J171" s="375"/>
      <c r="K171" s="375"/>
      <c r="L171" s="375"/>
      <c r="M171" s="375"/>
      <c r="N171" s="375"/>
    </row>
    <row r="172" spans="1:14" ht="14" hidden="1" x14ac:dyDescent="0.15">
      <c r="A172" s="366">
        <v>35</v>
      </c>
      <c r="B172" s="374"/>
      <c r="C172" s="379">
        <v>8828</v>
      </c>
      <c r="D172" s="379">
        <v>8014</v>
      </c>
      <c r="E172" s="379">
        <v>5656</v>
      </c>
      <c r="F172" s="379">
        <v>4048</v>
      </c>
      <c r="G172" s="379">
        <v>3175</v>
      </c>
      <c r="I172" s="375"/>
      <c r="J172" s="375"/>
      <c r="K172" s="375"/>
      <c r="L172" s="375"/>
      <c r="M172" s="375"/>
      <c r="N172" s="375"/>
    </row>
    <row r="173" spans="1:14" ht="14" hidden="1" x14ac:dyDescent="0.15">
      <c r="A173" s="366">
        <v>36</v>
      </c>
      <c r="B173" s="374"/>
      <c r="C173" s="379">
        <v>8828</v>
      </c>
      <c r="D173" s="379">
        <v>8014</v>
      </c>
      <c r="E173" s="379">
        <v>5656</v>
      </c>
      <c r="F173" s="379">
        <v>4048</v>
      </c>
      <c r="G173" s="379">
        <v>3175</v>
      </c>
      <c r="I173" s="375"/>
      <c r="J173" s="375"/>
      <c r="K173" s="375"/>
      <c r="L173" s="375"/>
      <c r="M173" s="375"/>
      <c r="N173" s="375"/>
    </row>
    <row r="174" spans="1:14" ht="14" hidden="1" x14ac:dyDescent="0.15">
      <c r="A174" s="366">
        <v>37</v>
      </c>
      <c r="B174" s="374"/>
      <c r="C174" s="379">
        <v>8828</v>
      </c>
      <c r="D174" s="379">
        <v>8014</v>
      </c>
      <c r="E174" s="379">
        <v>5656</v>
      </c>
      <c r="F174" s="379">
        <v>4048</v>
      </c>
      <c r="G174" s="379">
        <v>3175</v>
      </c>
      <c r="I174" s="375"/>
      <c r="J174" s="375"/>
      <c r="K174" s="375"/>
      <c r="L174" s="375"/>
      <c r="M174" s="375"/>
      <c r="N174" s="375"/>
    </row>
    <row r="175" spans="1:14" ht="14" hidden="1" x14ac:dyDescent="0.15">
      <c r="A175" s="366">
        <v>38</v>
      </c>
      <c r="B175" s="374"/>
      <c r="C175" s="379">
        <v>8828</v>
      </c>
      <c r="D175" s="379">
        <v>8014</v>
      </c>
      <c r="E175" s="379">
        <v>5656</v>
      </c>
      <c r="F175" s="379">
        <v>4048</v>
      </c>
      <c r="G175" s="379">
        <v>3175</v>
      </c>
      <c r="I175" s="375"/>
      <c r="J175" s="375"/>
      <c r="K175" s="375"/>
      <c r="L175" s="375"/>
      <c r="M175" s="375"/>
      <c r="N175" s="375"/>
    </row>
    <row r="176" spans="1:14" ht="14" hidden="1" x14ac:dyDescent="0.15">
      <c r="A176" s="366">
        <v>39</v>
      </c>
      <c r="B176" s="374"/>
      <c r="C176" s="379">
        <v>8828</v>
      </c>
      <c r="D176" s="379">
        <v>8014</v>
      </c>
      <c r="E176" s="379">
        <v>5656</v>
      </c>
      <c r="F176" s="379">
        <v>4048</v>
      </c>
      <c r="G176" s="379">
        <v>3175</v>
      </c>
      <c r="I176" s="375"/>
      <c r="J176" s="375"/>
      <c r="K176" s="375"/>
      <c r="L176" s="375"/>
      <c r="M176" s="375"/>
      <c r="N176" s="375"/>
    </row>
    <row r="177" spans="1:14" ht="14" hidden="1" x14ac:dyDescent="0.15">
      <c r="A177" s="366">
        <v>40</v>
      </c>
      <c r="B177" s="374"/>
      <c r="C177" s="379">
        <v>9891</v>
      </c>
      <c r="D177" s="379">
        <v>8974</v>
      </c>
      <c r="E177" s="379">
        <v>6288</v>
      </c>
      <c r="F177" s="379">
        <v>4498</v>
      </c>
      <c r="G177" s="379">
        <v>3528</v>
      </c>
      <c r="I177" s="375"/>
      <c r="J177" s="375"/>
      <c r="K177" s="375"/>
      <c r="L177" s="375"/>
      <c r="M177" s="375"/>
      <c r="N177" s="375"/>
    </row>
    <row r="178" spans="1:14" ht="14" hidden="1" x14ac:dyDescent="0.15">
      <c r="A178" s="366">
        <v>41</v>
      </c>
      <c r="B178" s="374"/>
      <c r="C178" s="379">
        <v>9891</v>
      </c>
      <c r="D178" s="379">
        <v>8974</v>
      </c>
      <c r="E178" s="379">
        <v>6288</v>
      </c>
      <c r="F178" s="379">
        <v>4498</v>
      </c>
      <c r="G178" s="379">
        <v>3528</v>
      </c>
      <c r="I178" s="375"/>
      <c r="J178" s="375"/>
      <c r="K178" s="375"/>
      <c r="L178" s="375"/>
      <c r="M178" s="375"/>
      <c r="N178" s="375"/>
    </row>
    <row r="179" spans="1:14" ht="14" hidden="1" x14ac:dyDescent="0.15">
      <c r="A179" s="366">
        <v>42</v>
      </c>
      <c r="B179" s="374"/>
      <c r="C179" s="379">
        <v>9891</v>
      </c>
      <c r="D179" s="379">
        <v>8974</v>
      </c>
      <c r="E179" s="379">
        <v>6288</v>
      </c>
      <c r="F179" s="379">
        <v>4498</v>
      </c>
      <c r="G179" s="379">
        <v>3528</v>
      </c>
      <c r="I179" s="375"/>
      <c r="J179" s="375"/>
      <c r="K179" s="375"/>
      <c r="L179" s="375"/>
      <c r="M179" s="375"/>
      <c r="N179" s="375"/>
    </row>
    <row r="180" spans="1:14" ht="14" hidden="1" x14ac:dyDescent="0.15">
      <c r="A180" s="366">
        <v>43</v>
      </c>
      <c r="B180" s="374"/>
      <c r="C180" s="379">
        <v>9891</v>
      </c>
      <c r="D180" s="379">
        <v>8974</v>
      </c>
      <c r="E180" s="379">
        <v>6288</v>
      </c>
      <c r="F180" s="379">
        <v>4498</v>
      </c>
      <c r="G180" s="379">
        <v>3528</v>
      </c>
      <c r="I180" s="375"/>
      <c r="J180" s="375"/>
      <c r="K180" s="375"/>
      <c r="L180" s="375"/>
      <c r="M180" s="375"/>
      <c r="N180" s="375"/>
    </row>
    <row r="181" spans="1:14" ht="14" hidden="1" x14ac:dyDescent="0.15">
      <c r="A181" s="366">
        <v>44</v>
      </c>
      <c r="B181" s="374"/>
      <c r="C181" s="379">
        <v>9891</v>
      </c>
      <c r="D181" s="379">
        <v>8974</v>
      </c>
      <c r="E181" s="379">
        <v>6288</v>
      </c>
      <c r="F181" s="379">
        <v>4498</v>
      </c>
      <c r="G181" s="379">
        <v>3528</v>
      </c>
      <c r="I181" s="375"/>
      <c r="J181" s="375"/>
      <c r="K181" s="375"/>
      <c r="L181" s="375"/>
      <c r="M181" s="375"/>
      <c r="N181" s="375"/>
    </row>
    <row r="182" spans="1:14" ht="14" hidden="1" x14ac:dyDescent="0.15">
      <c r="A182" s="366">
        <v>45</v>
      </c>
      <c r="B182" s="374"/>
      <c r="C182" s="379">
        <v>11068</v>
      </c>
      <c r="D182" s="379">
        <v>10045</v>
      </c>
      <c r="E182" s="379">
        <v>6999</v>
      </c>
      <c r="F182" s="379">
        <v>5005</v>
      </c>
      <c r="G182" s="379">
        <v>3926</v>
      </c>
      <c r="I182" s="375"/>
      <c r="J182" s="375"/>
      <c r="K182" s="375"/>
      <c r="L182" s="375"/>
      <c r="M182" s="375"/>
      <c r="N182" s="375"/>
    </row>
    <row r="183" spans="1:14" ht="14" hidden="1" x14ac:dyDescent="0.15">
      <c r="A183" s="366">
        <v>46</v>
      </c>
      <c r="B183" s="374"/>
      <c r="C183" s="379">
        <v>11068</v>
      </c>
      <c r="D183" s="379">
        <v>10045</v>
      </c>
      <c r="E183" s="379">
        <v>6999</v>
      </c>
      <c r="F183" s="379">
        <v>5005</v>
      </c>
      <c r="G183" s="379">
        <v>3926</v>
      </c>
      <c r="I183" s="375"/>
      <c r="J183" s="375"/>
      <c r="K183" s="375"/>
      <c r="L183" s="375"/>
      <c r="M183" s="375"/>
      <c r="N183" s="375"/>
    </row>
    <row r="184" spans="1:14" ht="14" hidden="1" x14ac:dyDescent="0.15">
      <c r="A184" s="366">
        <v>47</v>
      </c>
      <c r="B184" s="374"/>
      <c r="C184" s="379">
        <v>11068</v>
      </c>
      <c r="D184" s="379">
        <v>10045</v>
      </c>
      <c r="E184" s="379">
        <v>6999</v>
      </c>
      <c r="F184" s="379">
        <v>5005</v>
      </c>
      <c r="G184" s="379">
        <v>3926</v>
      </c>
      <c r="I184" s="375"/>
      <c r="J184" s="375"/>
      <c r="K184" s="375"/>
      <c r="L184" s="375"/>
      <c r="M184" s="375"/>
      <c r="N184" s="375"/>
    </row>
    <row r="185" spans="1:14" ht="14" hidden="1" x14ac:dyDescent="0.15">
      <c r="A185" s="366">
        <v>48</v>
      </c>
      <c r="B185" s="374"/>
      <c r="C185" s="379">
        <v>11068</v>
      </c>
      <c r="D185" s="379">
        <v>10045</v>
      </c>
      <c r="E185" s="379">
        <v>6999</v>
      </c>
      <c r="F185" s="379">
        <v>5005</v>
      </c>
      <c r="G185" s="379">
        <v>3926</v>
      </c>
      <c r="I185" s="375"/>
      <c r="J185" s="375"/>
      <c r="K185" s="375"/>
      <c r="L185" s="375"/>
      <c r="M185" s="375"/>
      <c r="N185" s="375"/>
    </row>
    <row r="186" spans="1:14" ht="14" hidden="1" x14ac:dyDescent="0.15">
      <c r="A186" s="366">
        <v>49</v>
      </c>
      <c r="B186" s="374"/>
      <c r="C186" s="379">
        <v>11068</v>
      </c>
      <c r="D186" s="379">
        <v>10045</v>
      </c>
      <c r="E186" s="379">
        <v>6999</v>
      </c>
      <c r="F186" s="379">
        <v>5005</v>
      </c>
      <c r="G186" s="379">
        <v>3926</v>
      </c>
      <c r="I186" s="375"/>
      <c r="J186" s="375"/>
      <c r="K186" s="375"/>
      <c r="L186" s="375"/>
      <c r="M186" s="375"/>
      <c r="N186" s="375"/>
    </row>
    <row r="187" spans="1:14" ht="14" hidden="1" x14ac:dyDescent="0.15">
      <c r="A187" s="366">
        <v>50</v>
      </c>
      <c r="B187" s="374"/>
      <c r="C187" s="379">
        <v>12395</v>
      </c>
      <c r="D187" s="379">
        <v>11252</v>
      </c>
      <c r="E187" s="379">
        <v>7808</v>
      </c>
      <c r="F187" s="379">
        <v>5584</v>
      </c>
      <c r="G187" s="379">
        <v>4381</v>
      </c>
      <c r="I187" s="375"/>
      <c r="J187" s="375"/>
      <c r="K187" s="375"/>
      <c r="L187" s="375"/>
      <c r="M187" s="375"/>
      <c r="N187" s="375"/>
    </row>
    <row r="188" spans="1:14" ht="14" hidden="1" x14ac:dyDescent="0.15">
      <c r="A188" s="366">
        <v>51</v>
      </c>
      <c r="B188" s="374"/>
      <c r="C188" s="379">
        <v>12395</v>
      </c>
      <c r="D188" s="379">
        <v>11252</v>
      </c>
      <c r="E188" s="379">
        <v>7808</v>
      </c>
      <c r="F188" s="379">
        <v>5584</v>
      </c>
      <c r="G188" s="379">
        <v>4381</v>
      </c>
      <c r="I188" s="375"/>
      <c r="J188" s="375"/>
      <c r="K188" s="375"/>
      <c r="L188" s="375"/>
      <c r="M188" s="375"/>
      <c r="N188" s="375"/>
    </row>
    <row r="189" spans="1:14" ht="14" hidden="1" x14ac:dyDescent="0.15">
      <c r="A189" s="366">
        <v>52</v>
      </c>
      <c r="B189" s="374"/>
      <c r="C189" s="379">
        <v>12395</v>
      </c>
      <c r="D189" s="379">
        <v>11252</v>
      </c>
      <c r="E189" s="379">
        <v>7808</v>
      </c>
      <c r="F189" s="379">
        <v>5584</v>
      </c>
      <c r="G189" s="379">
        <v>4381</v>
      </c>
      <c r="I189" s="375"/>
      <c r="J189" s="375"/>
      <c r="K189" s="375"/>
      <c r="L189" s="375"/>
      <c r="M189" s="375"/>
      <c r="N189" s="375"/>
    </row>
    <row r="190" spans="1:14" ht="14" hidden="1" x14ac:dyDescent="0.15">
      <c r="A190" s="366">
        <v>53</v>
      </c>
      <c r="B190" s="374"/>
      <c r="C190" s="379">
        <v>12395</v>
      </c>
      <c r="D190" s="379">
        <v>11252</v>
      </c>
      <c r="E190" s="379">
        <v>7808</v>
      </c>
      <c r="F190" s="379">
        <v>5584</v>
      </c>
      <c r="G190" s="379">
        <v>4381</v>
      </c>
      <c r="I190" s="375"/>
      <c r="J190" s="375"/>
      <c r="K190" s="375"/>
      <c r="L190" s="375"/>
      <c r="M190" s="375"/>
      <c r="N190" s="375"/>
    </row>
    <row r="191" spans="1:14" ht="14" hidden="1" x14ac:dyDescent="0.15">
      <c r="A191" s="366">
        <v>54</v>
      </c>
      <c r="B191" s="374"/>
      <c r="C191" s="379">
        <v>12395</v>
      </c>
      <c r="D191" s="379">
        <v>11252</v>
      </c>
      <c r="E191" s="379">
        <v>7808</v>
      </c>
      <c r="F191" s="379">
        <v>5584</v>
      </c>
      <c r="G191" s="379">
        <v>4381</v>
      </c>
      <c r="I191" s="375"/>
      <c r="J191" s="375"/>
      <c r="K191" s="375"/>
      <c r="L191" s="375"/>
      <c r="M191" s="375"/>
      <c r="N191" s="375"/>
    </row>
    <row r="192" spans="1:14" ht="14" hidden="1" x14ac:dyDescent="0.15">
      <c r="A192" s="366">
        <v>55</v>
      </c>
      <c r="B192" s="374"/>
      <c r="C192" s="379">
        <v>13861</v>
      </c>
      <c r="D192" s="379">
        <v>12575</v>
      </c>
      <c r="E192" s="379">
        <v>8705</v>
      </c>
      <c r="F192" s="379">
        <v>6225</v>
      </c>
      <c r="G192" s="379">
        <v>4885</v>
      </c>
      <c r="I192" s="375"/>
      <c r="J192" s="375"/>
      <c r="K192" s="375"/>
      <c r="L192" s="375"/>
      <c r="M192" s="375"/>
      <c r="N192" s="375"/>
    </row>
    <row r="193" spans="1:14" ht="14" hidden="1" x14ac:dyDescent="0.15">
      <c r="A193" s="366">
        <v>56</v>
      </c>
      <c r="B193" s="374"/>
      <c r="C193" s="379">
        <v>13861</v>
      </c>
      <c r="D193" s="379">
        <v>12575</v>
      </c>
      <c r="E193" s="379">
        <v>8705</v>
      </c>
      <c r="F193" s="379">
        <v>6225</v>
      </c>
      <c r="G193" s="379">
        <v>4885</v>
      </c>
      <c r="I193" s="375"/>
      <c r="J193" s="375"/>
      <c r="K193" s="375"/>
      <c r="L193" s="375"/>
      <c r="M193" s="375"/>
      <c r="N193" s="375"/>
    </row>
    <row r="194" spans="1:14" ht="14" hidden="1" x14ac:dyDescent="0.15">
      <c r="A194" s="366">
        <v>57</v>
      </c>
      <c r="B194" s="374"/>
      <c r="C194" s="379">
        <v>13861</v>
      </c>
      <c r="D194" s="379">
        <v>12575</v>
      </c>
      <c r="E194" s="379">
        <v>8705</v>
      </c>
      <c r="F194" s="379">
        <v>6225</v>
      </c>
      <c r="G194" s="379">
        <v>4885</v>
      </c>
      <c r="I194" s="375"/>
      <c r="J194" s="375"/>
      <c r="K194" s="375"/>
      <c r="L194" s="375"/>
      <c r="M194" s="375"/>
      <c r="N194" s="375"/>
    </row>
    <row r="195" spans="1:14" ht="14" hidden="1" x14ac:dyDescent="0.15">
      <c r="A195" s="366">
        <v>58</v>
      </c>
      <c r="B195" s="374"/>
      <c r="C195" s="379">
        <v>13861</v>
      </c>
      <c r="D195" s="379">
        <v>12575</v>
      </c>
      <c r="E195" s="379">
        <v>8705</v>
      </c>
      <c r="F195" s="379">
        <v>6225</v>
      </c>
      <c r="G195" s="379">
        <v>4885</v>
      </c>
      <c r="I195" s="375"/>
      <c r="J195" s="375"/>
      <c r="K195" s="375"/>
      <c r="L195" s="375"/>
      <c r="M195" s="375"/>
      <c r="N195" s="375"/>
    </row>
    <row r="196" spans="1:14" ht="14" hidden="1" x14ac:dyDescent="0.15">
      <c r="A196" s="366">
        <v>59</v>
      </c>
      <c r="B196" s="374"/>
      <c r="C196" s="379">
        <v>13861</v>
      </c>
      <c r="D196" s="379">
        <v>12575</v>
      </c>
      <c r="E196" s="379">
        <v>8705</v>
      </c>
      <c r="F196" s="379">
        <v>6225</v>
      </c>
      <c r="G196" s="379">
        <v>4885</v>
      </c>
      <c r="I196" s="375"/>
      <c r="J196" s="375"/>
      <c r="K196" s="375"/>
      <c r="L196" s="375"/>
      <c r="M196" s="375"/>
      <c r="N196" s="375"/>
    </row>
    <row r="197" spans="1:14" ht="14" hidden="1" x14ac:dyDescent="0.15">
      <c r="A197" s="366">
        <v>60</v>
      </c>
      <c r="B197" s="374"/>
      <c r="C197" s="379">
        <v>14830</v>
      </c>
      <c r="D197" s="379">
        <v>13461</v>
      </c>
      <c r="E197" s="379">
        <v>9307</v>
      </c>
      <c r="F197" s="379">
        <v>6657</v>
      </c>
      <c r="G197" s="379">
        <v>5222</v>
      </c>
      <c r="I197" s="375"/>
      <c r="J197" s="375"/>
      <c r="K197" s="375"/>
      <c r="L197" s="375"/>
      <c r="M197" s="375"/>
      <c r="N197" s="375"/>
    </row>
    <row r="198" spans="1:14" ht="14" hidden="1" x14ac:dyDescent="0.15">
      <c r="A198" s="366">
        <v>61</v>
      </c>
      <c r="B198" s="374"/>
      <c r="C198" s="379">
        <v>16527</v>
      </c>
      <c r="D198" s="379">
        <v>15000</v>
      </c>
      <c r="E198" s="379">
        <v>10358</v>
      </c>
      <c r="F198" s="379">
        <v>7409</v>
      </c>
      <c r="G198" s="379">
        <v>5811</v>
      </c>
      <c r="I198" s="375"/>
      <c r="J198" s="375"/>
      <c r="K198" s="375"/>
      <c r="L198" s="375"/>
      <c r="M198" s="375"/>
      <c r="N198" s="375"/>
    </row>
    <row r="199" spans="1:14" ht="14" hidden="1" x14ac:dyDescent="0.15">
      <c r="A199" s="366">
        <v>62</v>
      </c>
      <c r="B199" s="374"/>
      <c r="C199" s="379">
        <v>18363</v>
      </c>
      <c r="D199" s="379">
        <v>16666</v>
      </c>
      <c r="E199" s="379">
        <v>11503</v>
      </c>
      <c r="F199" s="379">
        <v>8225</v>
      </c>
      <c r="G199" s="379">
        <v>6452</v>
      </c>
      <c r="I199" s="375"/>
      <c r="J199" s="375"/>
      <c r="K199" s="375"/>
      <c r="L199" s="375"/>
      <c r="M199" s="375"/>
      <c r="N199" s="375"/>
    </row>
    <row r="200" spans="1:14" ht="14" hidden="1" x14ac:dyDescent="0.15">
      <c r="A200" s="366">
        <v>63</v>
      </c>
      <c r="B200" s="374"/>
      <c r="C200" s="379">
        <v>20335</v>
      </c>
      <c r="D200" s="379">
        <v>18455</v>
      </c>
      <c r="E200" s="379">
        <v>12741</v>
      </c>
      <c r="F200" s="379">
        <v>9110</v>
      </c>
      <c r="G200" s="379">
        <v>7147</v>
      </c>
      <c r="I200" s="375"/>
      <c r="J200" s="375"/>
      <c r="K200" s="375"/>
      <c r="L200" s="375"/>
      <c r="M200" s="375"/>
      <c r="N200" s="375"/>
    </row>
    <row r="201" spans="1:14" ht="14" hidden="1" x14ac:dyDescent="0.15">
      <c r="A201" s="366">
        <v>64</v>
      </c>
      <c r="B201" s="374"/>
      <c r="C201" s="379">
        <v>22447</v>
      </c>
      <c r="D201" s="379">
        <v>20373</v>
      </c>
      <c r="E201" s="379">
        <v>14068</v>
      </c>
      <c r="F201" s="379">
        <v>10058</v>
      </c>
      <c r="G201" s="379">
        <v>7892</v>
      </c>
      <c r="I201" s="375"/>
      <c r="J201" s="375"/>
      <c r="K201" s="375"/>
      <c r="L201" s="375"/>
      <c r="M201" s="375"/>
      <c r="N201" s="375"/>
    </row>
    <row r="202" spans="1:14" ht="14" hidden="1" x14ac:dyDescent="0.15">
      <c r="A202" s="366">
        <v>65</v>
      </c>
      <c r="B202" s="374"/>
      <c r="C202" s="379">
        <v>24695</v>
      </c>
      <c r="D202" s="379">
        <v>22412</v>
      </c>
      <c r="E202" s="379">
        <v>15488</v>
      </c>
      <c r="F202" s="379">
        <v>11075</v>
      </c>
      <c r="G202" s="379">
        <v>8690</v>
      </c>
      <c r="I202" s="375"/>
      <c r="J202" s="375"/>
      <c r="K202" s="375"/>
      <c r="L202" s="375"/>
      <c r="M202" s="375"/>
      <c r="N202" s="375"/>
    </row>
    <row r="203" spans="1:14" ht="14" hidden="1" x14ac:dyDescent="0.15">
      <c r="A203" s="366">
        <v>66</v>
      </c>
      <c r="B203" s="374"/>
      <c r="C203" s="379">
        <v>27083</v>
      </c>
      <c r="D203" s="379">
        <v>24581</v>
      </c>
      <c r="E203" s="379">
        <v>16998</v>
      </c>
      <c r="F203" s="379">
        <v>12156</v>
      </c>
      <c r="G203" s="379">
        <v>9539</v>
      </c>
      <c r="I203" s="375"/>
      <c r="J203" s="375"/>
      <c r="K203" s="375"/>
      <c r="L203" s="375"/>
      <c r="M203" s="375"/>
      <c r="N203" s="375"/>
    </row>
    <row r="204" spans="1:14" ht="14" hidden="1" x14ac:dyDescent="0.15">
      <c r="A204" s="366">
        <v>67</v>
      </c>
      <c r="B204" s="374"/>
      <c r="C204" s="379">
        <v>29610</v>
      </c>
      <c r="D204" s="379">
        <v>26873</v>
      </c>
      <c r="E204" s="379">
        <v>18602</v>
      </c>
      <c r="F204" s="379">
        <v>13302</v>
      </c>
      <c r="G204" s="379">
        <v>10435</v>
      </c>
      <c r="I204" s="375"/>
      <c r="J204" s="375"/>
      <c r="K204" s="375"/>
      <c r="L204" s="375"/>
      <c r="M204" s="375"/>
      <c r="N204" s="375"/>
    </row>
    <row r="205" spans="1:14" ht="14" hidden="1" x14ac:dyDescent="0.15">
      <c r="A205" s="366">
        <v>68</v>
      </c>
      <c r="B205" s="374"/>
      <c r="C205" s="379">
        <v>32277</v>
      </c>
      <c r="D205" s="379">
        <v>29293</v>
      </c>
      <c r="E205" s="379">
        <v>20299</v>
      </c>
      <c r="F205" s="379">
        <v>14516</v>
      </c>
      <c r="G205" s="379">
        <v>11387</v>
      </c>
      <c r="I205" s="375"/>
      <c r="J205" s="375"/>
      <c r="K205" s="375"/>
      <c r="L205" s="375"/>
      <c r="M205" s="375"/>
      <c r="N205" s="375"/>
    </row>
    <row r="206" spans="1:14" ht="14" hidden="1" x14ac:dyDescent="0.15">
      <c r="A206" s="366">
        <v>69</v>
      </c>
      <c r="B206" s="374"/>
      <c r="C206" s="379">
        <v>35082</v>
      </c>
      <c r="D206" s="379">
        <v>31836</v>
      </c>
      <c r="E206" s="379">
        <v>22083</v>
      </c>
      <c r="F206" s="379">
        <v>15791</v>
      </c>
      <c r="G206" s="379">
        <v>12388</v>
      </c>
      <c r="I206" s="375"/>
      <c r="J206" s="375"/>
      <c r="K206" s="375"/>
      <c r="L206" s="375"/>
      <c r="M206" s="375"/>
      <c r="N206" s="375"/>
    </row>
    <row r="207" spans="1:14" ht="14" hidden="1" x14ac:dyDescent="0.15">
      <c r="A207" s="366">
        <v>70</v>
      </c>
      <c r="B207" s="374"/>
      <c r="C207" s="379">
        <v>38023</v>
      </c>
      <c r="D207" s="379">
        <v>34507</v>
      </c>
      <c r="E207" s="379">
        <v>23962</v>
      </c>
      <c r="F207" s="379">
        <v>17134</v>
      </c>
      <c r="G207" s="379">
        <v>13441</v>
      </c>
      <c r="I207" s="375"/>
      <c r="J207" s="375"/>
      <c r="K207" s="375"/>
      <c r="L207" s="375"/>
      <c r="M207" s="375"/>
      <c r="N207" s="375"/>
    </row>
    <row r="208" spans="1:14" ht="14" hidden="1" x14ac:dyDescent="0.15">
      <c r="A208" s="366">
        <v>71</v>
      </c>
      <c r="B208" s="374"/>
      <c r="C208" s="379">
        <v>41104</v>
      </c>
      <c r="D208" s="379">
        <v>37302</v>
      </c>
      <c r="E208" s="379">
        <v>25932</v>
      </c>
      <c r="F208" s="379">
        <v>18543</v>
      </c>
      <c r="G208" s="379">
        <v>14548</v>
      </c>
      <c r="I208" s="375"/>
      <c r="J208" s="375"/>
      <c r="K208" s="375"/>
      <c r="L208" s="375"/>
      <c r="M208" s="375"/>
      <c r="N208" s="375"/>
    </row>
    <row r="209" spans="1:14" ht="14" hidden="1" x14ac:dyDescent="0.15">
      <c r="A209" s="366">
        <v>72</v>
      </c>
      <c r="B209" s="374"/>
      <c r="C209" s="379">
        <v>44324</v>
      </c>
      <c r="D209" s="379">
        <v>40225</v>
      </c>
      <c r="E209" s="379">
        <v>27996</v>
      </c>
      <c r="F209" s="379">
        <v>20019</v>
      </c>
      <c r="G209" s="379">
        <v>15706</v>
      </c>
      <c r="I209" s="375"/>
      <c r="J209" s="375"/>
      <c r="K209" s="375"/>
      <c r="L209" s="375"/>
      <c r="M209" s="375"/>
      <c r="N209" s="375"/>
    </row>
    <row r="210" spans="1:14" ht="14" hidden="1" x14ac:dyDescent="0.15">
      <c r="A210" s="366">
        <v>73</v>
      </c>
      <c r="B210" s="374"/>
      <c r="C210" s="379">
        <v>47680</v>
      </c>
      <c r="D210" s="379">
        <v>43272</v>
      </c>
      <c r="E210" s="379">
        <v>30150</v>
      </c>
      <c r="F210" s="379">
        <v>21559</v>
      </c>
      <c r="G210" s="379">
        <v>16914</v>
      </c>
      <c r="I210" s="375"/>
      <c r="J210" s="375"/>
      <c r="K210" s="375"/>
      <c r="L210" s="375"/>
      <c r="M210" s="375"/>
      <c r="N210" s="375"/>
    </row>
    <row r="211" spans="1:14" ht="14" hidden="1" x14ac:dyDescent="0.15">
      <c r="A211" s="366">
        <v>74</v>
      </c>
      <c r="B211" s="374"/>
      <c r="C211" s="379">
        <v>51178</v>
      </c>
      <c r="D211" s="379">
        <v>46445</v>
      </c>
      <c r="E211" s="379">
        <v>32395</v>
      </c>
      <c r="F211" s="379">
        <v>23165</v>
      </c>
      <c r="G211" s="379">
        <v>18174</v>
      </c>
      <c r="I211" s="375"/>
      <c r="J211" s="375"/>
      <c r="K211" s="375"/>
      <c r="L211" s="375"/>
      <c r="M211" s="375"/>
      <c r="N211" s="375"/>
    </row>
    <row r="212" spans="1:14" ht="14" hidden="1" x14ac:dyDescent="0.15">
      <c r="A212" s="366">
        <v>75</v>
      </c>
      <c r="B212" s="374"/>
      <c r="C212" s="379">
        <v>54811</v>
      </c>
      <c r="D212" s="379">
        <v>49740</v>
      </c>
      <c r="E212" s="379">
        <v>34734</v>
      </c>
      <c r="F212" s="379">
        <v>24836</v>
      </c>
      <c r="G212" s="379">
        <v>19485</v>
      </c>
      <c r="I212" s="375"/>
      <c r="J212" s="375"/>
      <c r="K212" s="375"/>
      <c r="L212" s="375"/>
      <c r="M212" s="375"/>
      <c r="N212" s="375"/>
    </row>
    <row r="213" spans="1:14" ht="14" hidden="1" x14ac:dyDescent="0.15">
      <c r="A213" s="366">
        <v>76</v>
      </c>
      <c r="B213" s="374"/>
      <c r="C213" s="379">
        <v>54811</v>
      </c>
      <c r="D213" s="379">
        <v>49740</v>
      </c>
      <c r="E213" s="379">
        <v>34734</v>
      </c>
      <c r="F213" s="379">
        <v>24836</v>
      </c>
      <c r="G213" s="379">
        <v>19485</v>
      </c>
      <c r="I213" s="375"/>
      <c r="J213" s="375"/>
      <c r="K213" s="375"/>
      <c r="L213" s="375"/>
      <c r="M213" s="375"/>
      <c r="N213" s="375"/>
    </row>
    <row r="214" spans="1:14" ht="14" hidden="1" x14ac:dyDescent="0.15">
      <c r="A214" s="366">
        <v>77</v>
      </c>
      <c r="B214" s="374"/>
      <c r="C214" s="379">
        <v>54811</v>
      </c>
      <c r="D214" s="379">
        <v>49740</v>
      </c>
      <c r="E214" s="379">
        <v>34734</v>
      </c>
      <c r="F214" s="379">
        <v>24836</v>
      </c>
      <c r="G214" s="379">
        <v>19485</v>
      </c>
      <c r="I214" s="375"/>
      <c r="J214" s="375"/>
      <c r="K214" s="375"/>
      <c r="L214" s="375"/>
      <c r="M214" s="375"/>
      <c r="N214" s="375"/>
    </row>
    <row r="215" spans="1:14" ht="14" hidden="1" x14ac:dyDescent="0.15">
      <c r="A215" s="366">
        <v>78</v>
      </c>
      <c r="B215" s="374"/>
      <c r="C215" s="379">
        <v>54811</v>
      </c>
      <c r="D215" s="379">
        <v>49740</v>
      </c>
      <c r="E215" s="379">
        <v>34734</v>
      </c>
      <c r="F215" s="379">
        <v>24836</v>
      </c>
      <c r="G215" s="379">
        <v>19485</v>
      </c>
      <c r="I215" s="375"/>
      <c r="J215" s="375"/>
      <c r="K215" s="375"/>
      <c r="L215" s="375"/>
      <c r="M215" s="375"/>
      <c r="N215" s="375"/>
    </row>
    <row r="216" spans="1:14" ht="14" hidden="1" x14ac:dyDescent="0.15">
      <c r="A216" s="366">
        <v>79</v>
      </c>
      <c r="B216" s="374"/>
      <c r="C216" s="379">
        <v>54811</v>
      </c>
      <c r="D216" s="379">
        <v>49740</v>
      </c>
      <c r="E216" s="379">
        <v>34734</v>
      </c>
      <c r="F216" s="379">
        <v>24836</v>
      </c>
      <c r="G216" s="379">
        <v>19485</v>
      </c>
      <c r="I216" s="375"/>
      <c r="J216" s="375"/>
      <c r="K216" s="375"/>
      <c r="L216" s="375"/>
      <c r="M216" s="375"/>
      <c r="N216" s="375"/>
    </row>
    <row r="217" spans="1:14" ht="14" hidden="1" x14ac:dyDescent="0.15">
      <c r="A217" s="366">
        <v>80</v>
      </c>
      <c r="B217" s="374"/>
      <c r="C217" s="379">
        <v>54811</v>
      </c>
      <c r="D217" s="379">
        <v>49740</v>
      </c>
      <c r="E217" s="379">
        <v>34734</v>
      </c>
      <c r="F217" s="379">
        <v>24836</v>
      </c>
      <c r="G217" s="379">
        <v>19485</v>
      </c>
      <c r="I217" s="375"/>
      <c r="J217" s="375"/>
      <c r="K217" s="375"/>
      <c r="L217" s="375"/>
      <c r="M217" s="375"/>
      <c r="N217" s="375"/>
    </row>
    <row r="218" spans="1:14" ht="14" hidden="1" x14ac:dyDescent="0.15">
      <c r="A218" s="366">
        <v>81</v>
      </c>
      <c r="B218" s="374"/>
      <c r="C218" s="379">
        <v>54811</v>
      </c>
      <c r="D218" s="379">
        <v>49740</v>
      </c>
      <c r="E218" s="379">
        <v>34734</v>
      </c>
      <c r="F218" s="379">
        <v>24836</v>
      </c>
      <c r="G218" s="379">
        <v>19485</v>
      </c>
      <c r="I218" s="375"/>
      <c r="J218" s="375"/>
      <c r="K218" s="375"/>
      <c r="L218" s="375"/>
      <c r="M218" s="375"/>
      <c r="N218" s="375"/>
    </row>
    <row r="219" spans="1:14" ht="14" hidden="1" x14ac:dyDescent="0.15">
      <c r="A219" s="366">
        <v>82</v>
      </c>
      <c r="B219" s="374"/>
      <c r="C219" s="379">
        <v>54811</v>
      </c>
      <c r="D219" s="379">
        <v>49740</v>
      </c>
      <c r="E219" s="379">
        <v>34734</v>
      </c>
      <c r="F219" s="379">
        <v>24836</v>
      </c>
      <c r="G219" s="379">
        <v>19485</v>
      </c>
      <c r="I219" s="375"/>
      <c r="J219" s="375"/>
      <c r="K219" s="375"/>
      <c r="L219" s="375"/>
      <c r="M219" s="375"/>
      <c r="N219" s="375"/>
    </row>
    <row r="220" spans="1:14" ht="14" hidden="1" x14ac:dyDescent="0.15">
      <c r="A220" s="366">
        <v>83</v>
      </c>
      <c r="B220" s="374"/>
      <c r="C220" s="379">
        <v>54811</v>
      </c>
      <c r="D220" s="379">
        <v>49740</v>
      </c>
      <c r="E220" s="379">
        <v>34734</v>
      </c>
      <c r="F220" s="379">
        <v>24836</v>
      </c>
      <c r="G220" s="379">
        <v>19485</v>
      </c>
      <c r="I220" s="375"/>
      <c r="J220" s="375"/>
      <c r="K220" s="375"/>
      <c r="L220" s="375"/>
      <c r="M220" s="375"/>
      <c r="N220" s="375"/>
    </row>
    <row r="221" spans="1:14" ht="14" hidden="1" x14ac:dyDescent="0.15">
      <c r="A221" s="366">
        <v>84</v>
      </c>
      <c r="B221" s="374" t="s">
        <v>3</v>
      </c>
      <c r="C221" s="379">
        <v>54811</v>
      </c>
      <c r="D221" s="379">
        <v>49740</v>
      </c>
      <c r="E221" s="379">
        <v>34734</v>
      </c>
      <c r="F221" s="379">
        <v>24836</v>
      </c>
      <c r="G221" s="379">
        <v>19485</v>
      </c>
      <c r="I221" s="375"/>
      <c r="J221" s="375"/>
      <c r="K221" s="375"/>
      <c r="L221" s="375"/>
      <c r="M221" s="375"/>
      <c r="N221" s="375"/>
    </row>
    <row r="222" spans="1:14" ht="14" hidden="1" x14ac:dyDescent="0.15">
      <c r="A222" s="366">
        <v>1</v>
      </c>
      <c r="B222" s="374" t="s">
        <v>4</v>
      </c>
      <c r="C222" s="369">
        <v>2813</v>
      </c>
      <c r="D222" s="369">
        <v>2555</v>
      </c>
      <c r="E222" s="369">
        <v>1886</v>
      </c>
      <c r="F222" s="369">
        <v>1351</v>
      </c>
      <c r="G222" s="369">
        <v>1061</v>
      </c>
      <c r="I222" s="375"/>
      <c r="J222" s="375"/>
      <c r="K222" s="375"/>
      <c r="L222" s="375"/>
      <c r="M222" s="375"/>
      <c r="N222" s="375"/>
    </row>
    <row r="223" spans="1:14" ht="14" hidden="1" x14ac:dyDescent="0.15">
      <c r="A223" s="366">
        <v>2</v>
      </c>
      <c r="B223" s="374" t="s">
        <v>1</v>
      </c>
      <c r="C223" s="369">
        <v>4780</v>
      </c>
      <c r="D223" s="369">
        <v>4339</v>
      </c>
      <c r="E223" s="369">
        <v>3207</v>
      </c>
      <c r="F223" s="369">
        <v>2296</v>
      </c>
      <c r="G223" s="369">
        <v>1800</v>
      </c>
      <c r="I223" s="375"/>
      <c r="J223" s="375"/>
      <c r="K223" s="375"/>
      <c r="L223" s="375"/>
      <c r="M223" s="375"/>
      <c r="N223" s="375"/>
    </row>
    <row r="224" spans="1:14" ht="14" hidden="1" x14ac:dyDescent="0.15">
      <c r="A224" s="366">
        <v>3</v>
      </c>
      <c r="B224" s="374" t="s">
        <v>5</v>
      </c>
      <c r="C224" s="369">
        <v>6747</v>
      </c>
      <c r="D224" s="369">
        <v>6126</v>
      </c>
      <c r="E224" s="369">
        <v>4525</v>
      </c>
      <c r="F224" s="369">
        <v>3237</v>
      </c>
      <c r="G224" s="369">
        <v>2540</v>
      </c>
      <c r="I224" s="375"/>
      <c r="J224" s="375"/>
      <c r="K224" s="375"/>
      <c r="L224" s="375"/>
      <c r="M224" s="375"/>
      <c r="N224" s="375"/>
    </row>
    <row r="225" spans="1:7" hidden="1" x14ac:dyDescent="0.15">
      <c r="A225" s="366"/>
      <c r="B225" s="376"/>
      <c r="C225" s="377"/>
      <c r="D225" s="377"/>
      <c r="E225" s="377"/>
      <c r="F225" s="377"/>
      <c r="G225" s="377"/>
    </row>
    <row r="226" spans="1:7" ht="18" hidden="1" x14ac:dyDescent="0.2">
      <c r="A226" s="527" t="s">
        <v>18</v>
      </c>
      <c r="B226" s="528"/>
      <c r="C226" s="528"/>
      <c r="D226" s="528"/>
      <c r="E226" s="528"/>
      <c r="F226" s="528"/>
      <c r="G226" s="528"/>
    </row>
    <row r="227" spans="1:7" hidden="1" x14ac:dyDescent="0.15">
      <c r="A227" s="529" t="s">
        <v>0</v>
      </c>
      <c r="B227" s="530"/>
      <c r="C227" s="530"/>
      <c r="D227" s="530"/>
      <c r="E227" s="530"/>
      <c r="F227" s="530"/>
      <c r="G227" s="530"/>
    </row>
    <row r="228" spans="1:7" hidden="1" x14ac:dyDescent="0.15">
      <c r="A228" s="366" t="s">
        <v>2</v>
      </c>
      <c r="B228" s="367" t="s">
        <v>2</v>
      </c>
      <c r="C228" s="368">
        <v>2000</v>
      </c>
      <c r="D228" s="368">
        <v>3500</v>
      </c>
      <c r="E228" s="380">
        <v>5000</v>
      </c>
      <c r="F228" s="368">
        <v>10000</v>
      </c>
      <c r="G228" s="368">
        <v>20000</v>
      </c>
    </row>
    <row r="229" spans="1:7" hidden="1" x14ac:dyDescent="0.15">
      <c r="A229" s="366">
        <v>18</v>
      </c>
      <c r="B229" s="374"/>
      <c r="C229" s="10">
        <f t="shared" ref="C229:G244" si="6">+C155*$K$2</f>
        <v>621.22666666666669</v>
      </c>
      <c r="D229" s="10">
        <f t="shared" si="6"/>
        <v>563.73333333333335</v>
      </c>
      <c r="E229" s="10">
        <f t="shared" si="6"/>
        <v>411.6</v>
      </c>
      <c r="F229" s="10">
        <f t="shared" si="6"/>
        <v>294.56</v>
      </c>
      <c r="G229" s="10">
        <f t="shared" si="6"/>
        <v>231.09333333333333</v>
      </c>
    </row>
    <row r="230" spans="1:7" hidden="1" x14ac:dyDescent="0.15">
      <c r="A230" s="366">
        <v>19</v>
      </c>
      <c r="B230" s="374"/>
      <c r="C230" s="10">
        <f t="shared" si="6"/>
        <v>621.22666666666669</v>
      </c>
      <c r="D230" s="10">
        <f t="shared" si="6"/>
        <v>563.73333333333335</v>
      </c>
      <c r="E230" s="10">
        <f t="shared" si="6"/>
        <v>411.6</v>
      </c>
      <c r="F230" s="10">
        <f t="shared" si="6"/>
        <v>294.56</v>
      </c>
      <c r="G230" s="10">
        <f t="shared" si="6"/>
        <v>231.09333333333333</v>
      </c>
    </row>
    <row r="231" spans="1:7" hidden="1" x14ac:dyDescent="0.15">
      <c r="A231" s="366">
        <v>20</v>
      </c>
      <c r="B231" s="374"/>
      <c r="C231" s="10">
        <f t="shared" si="6"/>
        <v>621.22666666666669</v>
      </c>
      <c r="D231" s="10">
        <f t="shared" si="6"/>
        <v>563.73333333333335</v>
      </c>
      <c r="E231" s="10">
        <f t="shared" si="6"/>
        <v>411.6</v>
      </c>
      <c r="F231" s="10">
        <f t="shared" si="6"/>
        <v>294.56</v>
      </c>
      <c r="G231" s="10">
        <f t="shared" si="6"/>
        <v>231.09333333333333</v>
      </c>
    </row>
    <row r="232" spans="1:7" hidden="1" x14ac:dyDescent="0.15">
      <c r="A232" s="366">
        <v>21</v>
      </c>
      <c r="B232" s="374"/>
      <c r="C232" s="10">
        <f t="shared" si="6"/>
        <v>621.22666666666669</v>
      </c>
      <c r="D232" s="10">
        <f t="shared" si="6"/>
        <v>563.73333333333335</v>
      </c>
      <c r="E232" s="10">
        <f t="shared" si="6"/>
        <v>411.6</v>
      </c>
      <c r="F232" s="10">
        <f t="shared" si="6"/>
        <v>294.56</v>
      </c>
      <c r="G232" s="10">
        <f t="shared" si="6"/>
        <v>231.09333333333333</v>
      </c>
    </row>
    <row r="233" spans="1:7" hidden="1" x14ac:dyDescent="0.15">
      <c r="A233" s="366">
        <v>22</v>
      </c>
      <c r="B233" s="374"/>
      <c r="C233" s="10">
        <f t="shared" si="6"/>
        <v>621.22666666666669</v>
      </c>
      <c r="D233" s="10">
        <f t="shared" si="6"/>
        <v>563.73333333333335</v>
      </c>
      <c r="E233" s="10">
        <f t="shared" si="6"/>
        <v>411.6</v>
      </c>
      <c r="F233" s="10">
        <f t="shared" si="6"/>
        <v>294.56</v>
      </c>
      <c r="G233" s="10">
        <f t="shared" si="6"/>
        <v>231.09333333333333</v>
      </c>
    </row>
    <row r="234" spans="1:7" hidden="1" x14ac:dyDescent="0.15">
      <c r="A234" s="366">
        <v>23</v>
      </c>
      <c r="B234" s="374"/>
      <c r="C234" s="10">
        <f t="shared" si="6"/>
        <v>621.22666666666669</v>
      </c>
      <c r="D234" s="10">
        <f t="shared" si="6"/>
        <v>563.73333333333335</v>
      </c>
      <c r="E234" s="10">
        <f t="shared" si="6"/>
        <v>411.6</v>
      </c>
      <c r="F234" s="10">
        <f t="shared" si="6"/>
        <v>294.56</v>
      </c>
      <c r="G234" s="10">
        <f t="shared" si="6"/>
        <v>231.09333333333333</v>
      </c>
    </row>
    <row r="235" spans="1:7" hidden="1" x14ac:dyDescent="0.15">
      <c r="A235" s="366">
        <v>24</v>
      </c>
      <c r="B235" s="374"/>
      <c r="C235" s="10">
        <f t="shared" si="6"/>
        <v>621.22666666666669</v>
      </c>
      <c r="D235" s="10">
        <f t="shared" si="6"/>
        <v>563.73333333333335</v>
      </c>
      <c r="E235" s="10">
        <f t="shared" si="6"/>
        <v>411.6</v>
      </c>
      <c r="F235" s="10">
        <f t="shared" si="6"/>
        <v>294.56</v>
      </c>
      <c r="G235" s="10">
        <f t="shared" si="6"/>
        <v>231.09333333333333</v>
      </c>
    </row>
    <row r="236" spans="1:7" hidden="1" x14ac:dyDescent="0.15">
      <c r="A236" s="366">
        <v>25</v>
      </c>
      <c r="B236" s="374"/>
      <c r="C236" s="10">
        <f t="shared" si="6"/>
        <v>663.88</v>
      </c>
      <c r="D236" s="10">
        <f t="shared" si="6"/>
        <v>602.37333333333333</v>
      </c>
      <c r="E236" s="10">
        <f t="shared" si="6"/>
        <v>435.21333333333337</v>
      </c>
      <c r="F236" s="10">
        <f t="shared" si="6"/>
        <v>311.36</v>
      </c>
      <c r="G236" s="10">
        <f t="shared" si="6"/>
        <v>244.25333333333333</v>
      </c>
    </row>
    <row r="237" spans="1:7" hidden="1" x14ac:dyDescent="0.15">
      <c r="A237" s="366">
        <v>26</v>
      </c>
      <c r="B237" s="374"/>
      <c r="C237" s="10">
        <f t="shared" si="6"/>
        <v>663.88</v>
      </c>
      <c r="D237" s="10">
        <f t="shared" si="6"/>
        <v>602.37333333333333</v>
      </c>
      <c r="E237" s="10">
        <f t="shared" si="6"/>
        <v>435.21333333333337</v>
      </c>
      <c r="F237" s="10">
        <f t="shared" si="6"/>
        <v>311.36</v>
      </c>
      <c r="G237" s="10">
        <f t="shared" si="6"/>
        <v>244.25333333333333</v>
      </c>
    </row>
    <row r="238" spans="1:7" hidden="1" x14ac:dyDescent="0.15">
      <c r="A238" s="366">
        <v>27</v>
      </c>
      <c r="B238" s="374"/>
      <c r="C238" s="10">
        <f t="shared" si="6"/>
        <v>663.88</v>
      </c>
      <c r="D238" s="10">
        <f t="shared" si="6"/>
        <v>602.37333333333333</v>
      </c>
      <c r="E238" s="10">
        <f t="shared" si="6"/>
        <v>435.21333333333337</v>
      </c>
      <c r="F238" s="10">
        <f t="shared" si="6"/>
        <v>311.36</v>
      </c>
      <c r="G238" s="10">
        <f t="shared" si="6"/>
        <v>244.25333333333333</v>
      </c>
    </row>
    <row r="239" spans="1:7" hidden="1" x14ac:dyDescent="0.15">
      <c r="A239" s="366">
        <v>28</v>
      </c>
      <c r="B239" s="374"/>
      <c r="C239" s="10">
        <f t="shared" si="6"/>
        <v>663.88</v>
      </c>
      <c r="D239" s="10">
        <f t="shared" si="6"/>
        <v>602.37333333333333</v>
      </c>
      <c r="E239" s="10">
        <f t="shared" si="6"/>
        <v>435.21333333333337</v>
      </c>
      <c r="F239" s="10">
        <f t="shared" si="6"/>
        <v>311.36</v>
      </c>
      <c r="G239" s="10">
        <f t="shared" si="6"/>
        <v>244.25333333333333</v>
      </c>
    </row>
    <row r="240" spans="1:7" hidden="1" x14ac:dyDescent="0.15">
      <c r="A240" s="366">
        <v>29</v>
      </c>
      <c r="B240" s="374"/>
      <c r="C240" s="10">
        <f t="shared" si="6"/>
        <v>663.88</v>
      </c>
      <c r="D240" s="10">
        <f t="shared" si="6"/>
        <v>602.37333333333333</v>
      </c>
      <c r="E240" s="10">
        <f t="shared" si="6"/>
        <v>435.21333333333337</v>
      </c>
      <c r="F240" s="10">
        <f t="shared" si="6"/>
        <v>311.36</v>
      </c>
      <c r="G240" s="10">
        <f t="shared" si="6"/>
        <v>244.25333333333333</v>
      </c>
    </row>
    <row r="241" spans="1:7" hidden="1" x14ac:dyDescent="0.15">
      <c r="A241" s="366">
        <v>30</v>
      </c>
      <c r="B241" s="374"/>
      <c r="C241" s="10">
        <f t="shared" si="6"/>
        <v>738.36</v>
      </c>
      <c r="D241" s="10">
        <f t="shared" si="6"/>
        <v>669.94666666666672</v>
      </c>
      <c r="E241" s="10">
        <f t="shared" si="6"/>
        <v>477.68</v>
      </c>
      <c r="F241" s="10">
        <f t="shared" si="6"/>
        <v>341.69333333333333</v>
      </c>
      <c r="G241" s="10">
        <f t="shared" si="6"/>
        <v>267.96000000000004</v>
      </c>
    </row>
    <row r="242" spans="1:7" hidden="1" x14ac:dyDescent="0.15">
      <c r="A242" s="366">
        <v>31</v>
      </c>
      <c r="B242" s="374"/>
      <c r="C242" s="10">
        <f t="shared" si="6"/>
        <v>738.36</v>
      </c>
      <c r="D242" s="10">
        <f t="shared" si="6"/>
        <v>669.94666666666672</v>
      </c>
      <c r="E242" s="10">
        <f t="shared" si="6"/>
        <v>477.68</v>
      </c>
      <c r="F242" s="10">
        <f t="shared" si="6"/>
        <v>341.69333333333333</v>
      </c>
      <c r="G242" s="10">
        <f t="shared" si="6"/>
        <v>267.96000000000004</v>
      </c>
    </row>
    <row r="243" spans="1:7" hidden="1" x14ac:dyDescent="0.15">
      <c r="A243" s="366">
        <v>32</v>
      </c>
      <c r="B243" s="374"/>
      <c r="C243" s="10">
        <f t="shared" si="6"/>
        <v>738.36</v>
      </c>
      <c r="D243" s="10">
        <f t="shared" si="6"/>
        <v>669.94666666666672</v>
      </c>
      <c r="E243" s="10">
        <f t="shared" si="6"/>
        <v>477.68</v>
      </c>
      <c r="F243" s="10">
        <f t="shared" si="6"/>
        <v>341.69333333333333</v>
      </c>
      <c r="G243" s="10">
        <f t="shared" si="6"/>
        <v>267.96000000000004</v>
      </c>
    </row>
    <row r="244" spans="1:7" hidden="1" x14ac:dyDescent="0.15">
      <c r="A244" s="366">
        <v>33</v>
      </c>
      <c r="B244" s="374"/>
      <c r="C244" s="10">
        <f t="shared" si="6"/>
        <v>738.36</v>
      </c>
      <c r="D244" s="10">
        <f t="shared" si="6"/>
        <v>669.94666666666672</v>
      </c>
      <c r="E244" s="10">
        <f t="shared" si="6"/>
        <v>477.68</v>
      </c>
      <c r="F244" s="10">
        <f t="shared" si="6"/>
        <v>341.69333333333333</v>
      </c>
      <c r="G244" s="10">
        <f t="shared" si="6"/>
        <v>267.96000000000004</v>
      </c>
    </row>
    <row r="245" spans="1:7" hidden="1" x14ac:dyDescent="0.15">
      <c r="A245" s="366">
        <v>34</v>
      </c>
      <c r="B245" s="374"/>
      <c r="C245" s="10">
        <f t="shared" ref="C245:G260" si="7">+C171*$K$2</f>
        <v>738.36</v>
      </c>
      <c r="D245" s="10">
        <f t="shared" si="7"/>
        <v>669.94666666666672</v>
      </c>
      <c r="E245" s="10">
        <f t="shared" si="7"/>
        <v>477.68</v>
      </c>
      <c r="F245" s="10">
        <f t="shared" si="7"/>
        <v>341.69333333333333</v>
      </c>
      <c r="G245" s="10">
        <f t="shared" si="7"/>
        <v>267.96000000000004</v>
      </c>
    </row>
    <row r="246" spans="1:7" hidden="1" x14ac:dyDescent="0.15">
      <c r="A246" s="366">
        <v>35</v>
      </c>
      <c r="B246" s="374"/>
      <c r="C246" s="10">
        <f t="shared" si="7"/>
        <v>823.94666666666672</v>
      </c>
      <c r="D246" s="10">
        <f t="shared" si="7"/>
        <v>747.97333333333336</v>
      </c>
      <c r="E246" s="10">
        <f t="shared" si="7"/>
        <v>527.89333333333332</v>
      </c>
      <c r="F246" s="10">
        <f t="shared" si="7"/>
        <v>377.81333333333333</v>
      </c>
      <c r="G246" s="10">
        <f t="shared" si="7"/>
        <v>296.33333333333337</v>
      </c>
    </row>
    <row r="247" spans="1:7" hidden="1" x14ac:dyDescent="0.15">
      <c r="A247" s="366">
        <v>36</v>
      </c>
      <c r="B247" s="374"/>
      <c r="C247" s="10">
        <f t="shared" si="7"/>
        <v>823.94666666666672</v>
      </c>
      <c r="D247" s="10">
        <f t="shared" si="7"/>
        <v>747.97333333333336</v>
      </c>
      <c r="E247" s="10">
        <f t="shared" si="7"/>
        <v>527.89333333333332</v>
      </c>
      <c r="F247" s="10">
        <f t="shared" si="7"/>
        <v>377.81333333333333</v>
      </c>
      <c r="G247" s="10">
        <f t="shared" si="7"/>
        <v>296.33333333333337</v>
      </c>
    </row>
    <row r="248" spans="1:7" hidden="1" x14ac:dyDescent="0.15">
      <c r="A248" s="366">
        <v>37</v>
      </c>
      <c r="B248" s="374"/>
      <c r="C248" s="10">
        <f t="shared" si="7"/>
        <v>823.94666666666672</v>
      </c>
      <c r="D248" s="10">
        <f t="shared" si="7"/>
        <v>747.97333333333336</v>
      </c>
      <c r="E248" s="10">
        <f t="shared" si="7"/>
        <v>527.89333333333332</v>
      </c>
      <c r="F248" s="10">
        <f t="shared" si="7"/>
        <v>377.81333333333333</v>
      </c>
      <c r="G248" s="10">
        <f t="shared" si="7"/>
        <v>296.33333333333337</v>
      </c>
    </row>
    <row r="249" spans="1:7" hidden="1" x14ac:dyDescent="0.15">
      <c r="A249" s="366">
        <v>38</v>
      </c>
      <c r="B249" s="374"/>
      <c r="C249" s="10">
        <f t="shared" si="7"/>
        <v>823.94666666666672</v>
      </c>
      <c r="D249" s="10">
        <f t="shared" si="7"/>
        <v>747.97333333333336</v>
      </c>
      <c r="E249" s="10">
        <f t="shared" si="7"/>
        <v>527.89333333333332</v>
      </c>
      <c r="F249" s="10">
        <f t="shared" si="7"/>
        <v>377.81333333333333</v>
      </c>
      <c r="G249" s="10">
        <f t="shared" si="7"/>
        <v>296.33333333333337</v>
      </c>
    </row>
    <row r="250" spans="1:7" hidden="1" x14ac:dyDescent="0.15">
      <c r="A250" s="366">
        <v>39</v>
      </c>
      <c r="B250" s="374"/>
      <c r="C250" s="10">
        <f t="shared" si="7"/>
        <v>823.94666666666672</v>
      </c>
      <c r="D250" s="10">
        <f t="shared" si="7"/>
        <v>747.97333333333336</v>
      </c>
      <c r="E250" s="10">
        <f t="shared" si="7"/>
        <v>527.89333333333332</v>
      </c>
      <c r="F250" s="10">
        <f t="shared" si="7"/>
        <v>377.81333333333333</v>
      </c>
      <c r="G250" s="10">
        <f t="shared" si="7"/>
        <v>296.33333333333337</v>
      </c>
    </row>
    <row r="251" spans="1:7" hidden="1" x14ac:dyDescent="0.15">
      <c r="A251" s="366">
        <v>40</v>
      </c>
      <c r="B251" s="374"/>
      <c r="C251" s="10">
        <f t="shared" si="7"/>
        <v>923.16000000000008</v>
      </c>
      <c r="D251" s="10">
        <f t="shared" si="7"/>
        <v>837.57333333333338</v>
      </c>
      <c r="E251" s="10">
        <f t="shared" si="7"/>
        <v>586.88</v>
      </c>
      <c r="F251" s="10">
        <f t="shared" si="7"/>
        <v>419.81333333333333</v>
      </c>
      <c r="G251" s="10">
        <f t="shared" si="7"/>
        <v>329.28000000000003</v>
      </c>
    </row>
    <row r="252" spans="1:7" hidden="1" x14ac:dyDescent="0.15">
      <c r="A252" s="366">
        <v>41</v>
      </c>
      <c r="B252" s="374"/>
      <c r="C252" s="10">
        <f t="shared" si="7"/>
        <v>923.16000000000008</v>
      </c>
      <c r="D252" s="10">
        <f t="shared" si="7"/>
        <v>837.57333333333338</v>
      </c>
      <c r="E252" s="10">
        <f t="shared" si="7"/>
        <v>586.88</v>
      </c>
      <c r="F252" s="10">
        <f t="shared" si="7"/>
        <v>419.81333333333333</v>
      </c>
      <c r="G252" s="10">
        <f t="shared" si="7"/>
        <v>329.28000000000003</v>
      </c>
    </row>
    <row r="253" spans="1:7" hidden="1" x14ac:dyDescent="0.15">
      <c r="A253" s="366">
        <v>42</v>
      </c>
      <c r="B253" s="374"/>
      <c r="C253" s="10">
        <f t="shared" si="7"/>
        <v>923.16000000000008</v>
      </c>
      <c r="D253" s="10">
        <f t="shared" si="7"/>
        <v>837.57333333333338</v>
      </c>
      <c r="E253" s="10">
        <f t="shared" si="7"/>
        <v>586.88</v>
      </c>
      <c r="F253" s="10">
        <f t="shared" si="7"/>
        <v>419.81333333333333</v>
      </c>
      <c r="G253" s="10">
        <f t="shared" si="7"/>
        <v>329.28000000000003</v>
      </c>
    </row>
    <row r="254" spans="1:7" hidden="1" x14ac:dyDescent="0.15">
      <c r="A254" s="366">
        <v>43</v>
      </c>
      <c r="B254" s="374"/>
      <c r="C254" s="10">
        <f t="shared" si="7"/>
        <v>923.16000000000008</v>
      </c>
      <c r="D254" s="10">
        <f t="shared" si="7"/>
        <v>837.57333333333338</v>
      </c>
      <c r="E254" s="10">
        <f t="shared" si="7"/>
        <v>586.88</v>
      </c>
      <c r="F254" s="10">
        <f t="shared" si="7"/>
        <v>419.81333333333333</v>
      </c>
      <c r="G254" s="10">
        <f t="shared" si="7"/>
        <v>329.28000000000003</v>
      </c>
    </row>
    <row r="255" spans="1:7" hidden="1" x14ac:dyDescent="0.15">
      <c r="A255" s="366">
        <v>44</v>
      </c>
      <c r="B255" s="374"/>
      <c r="C255" s="10">
        <f t="shared" si="7"/>
        <v>923.16000000000008</v>
      </c>
      <c r="D255" s="10">
        <f t="shared" si="7"/>
        <v>837.57333333333338</v>
      </c>
      <c r="E255" s="10">
        <f t="shared" si="7"/>
        <v>586.88</v>
      </c>
      <c r="F255" s="10">
        <f t="shared" si="7"/>
        <v>419.81333333333333</v>
      </c>
      <c r="G255" s="10">
        <f t="shared" si="7"/>
        <v>329.28000000000003</v>
      </c>
    </row>
    <row r="256" spans="1:7" hidden="1" x14ac:dyDescent="0.15">
      <c r="A256" s="366">
        <v>45</v>
      </c>
      <c r="B256" s="374"/>
      <c r="C256" s="10">
        <f t="shared" si="7"/>
        <v>1033.0133333333333</v>
      </c>
      <c r="D256" s="10">
        <f t="shared" si="7"/>
        <v>937.53333333333342</v>
      </c>
      <c r="E256" s="10">
        <f t="shared" si="7"/>
        <v>653.24</v>
      </c>
      <c r="F256" s="10">
        <f t="shared" si="7"/>
        <v>467.13333333333338</v>
      </c>
      <c r="G256" s="10">
        <f t="shared" si="7"/>
        <v>366.42666666666668</v>
      </c>
    </row>
    <row r="257" spans="1:7" hidden="1" x14ac:dyDescent="0.15">
      <c r="A257" s="366">
        <v>46</v>
      </c>
      <c r="B257" s="374"/>
      <c r="C257" s="10">
        <f t="shared" si="7"/>
        <v>1033.0133333333333</v>
      </c>
      <c r="D257" s="10">
        <f t="shared" si="7"/>
        <v>937.53333333333342</v>
      </c>
      <c r="E257" s="10">
        <f t="shared" si="7"/>
        <v>653.24</v>
      </c>
      <c r="F257" s="10">
        <f t="shared" si="7"/>
        <v>467.13333333333338</v>
      </c>
      <c r="G257" s="10">
        <f t="shared" si="7"/>
        <v>366.42666666666668</v>
      </c>
    </row>
    <row r="258" spans="1:7" hidden="1" x14ac:dyDescent="0.15">
      <c r="A258" s="366">
        <v>47</v>
      </c>
      <c r="B258" s="374"/>
      <c r="C258" s="10">
        <f t="shared" si="7"/>
        <v>1033.0133333333333</v>
      </c>
      <c r="D258" s="10">
        <f t="shared" si="7"/>
        <v>937.53333333333342</v>
      </c>
      <c r="E258" s="10">
        <f t="shared" si="7"/>
        <v>653.24</v>
      </c>
      <c r="F258" s="10">
        <f t="shared" si="7"/>
        <v>467.13333333333338</v>
      </c>
      <c r="G258" s="10">
        <f t="shared" si="7"/>
        <v>366.42666666666668</v>
      </c>
    </row>
    <row r="259" spans="1:7" hidden="1" x14ac:dyDescent="0.15">
      <c r="A259" s="366">
        <v>48</v>
      </c>
      <c r="B259" s="374"/>
      <c r="C259" s="10">
        <f t="shared" si="7"/>
        <v>1033.0133333333333</v>
      </c>
      <c r="D259" s="10">
        <f t="shared" si="7"/>
        <v>937.53333333333342</v>
      </c>
      <c r="E259" s="10">
        <f t="shared" si="7"/>
        <v>653.24</v>
      </c>
      <c r="F259" s="10">
        <f t="shared" si="7"/>
        <v>467.13333333333338</v>
      </c>
      <c r="G259" s="10">
        <f t="shared" si="7"/>
        <v>366.42666666666668</v>
      </c>
    </row>
    <row r="260" spans="1:7" hidden="1" x14ac:dyDescent="0.15">
      <c r="A260" s="366">
        <v>49</v>
      </c>
      <c r="B260" s="374"/>
      <c r="C260" s="10">
        <f t="shared" si="7"/>
        <v>1033.0133333333333</v>
      </c>
      <c r="D260" s="10">
        <f t="shared" si="7"/>
        <v>937.53333333333342</v>
      </c>
      <c r="E260" s="10">
        <f t="shared" si="7"/>
        <v>653.24</v>
      </c>
      <c r="F260" s="10">
        <f t="shared" si="7"/>
        <v>467.13333333333338</v>
      </c>
      <c r="G260" s="10">
        <f t="shared" si="7"/>
        <v>366.42666666666668</v>
      </c>
    </row>
    <row r="261" spans="1:7" hidden="1" x14ac:dyDescent="0.15">
      <c r="A261" s="366">
        <v>50</v>
      </c>
      <c r="B261" s="374"/>
      <c r="C261" s="10">
        <f t="shared" ref="C261:G276" si="8">+C187*$K$2</f>
        <v>1156.8666666666668</v>
      </c>
      <c r="D261" s="10">
        <f t="shared" si="8"/>
        <v>1050.1866666666667</v>
      </c>
      <c r="E261" s="10">
        <f t="shared" si="8"/>
        <v>728.74666666666667</v>
      </c>
      <c r="F261" s="10">
        <f t="shared" si="8"/>
        <v>521.1733333333334</v>
      </c>
      <c r="G261" s="10">
        <f t="shared" si="8"/>
        <v>408.89333333333337</v>
      </c>
    </row>
    <row r="262" spans="1:7" hidden="1" x14ac:dyDescent="0.15">
      <c r="A262" s="366">
        <v>51</v>
      </c>
      <c r="B262" s="374"/>
      <c r="C262" s="10">
        <f t="shared" si="8"/>
        <v>1156.8666666666668</v>
      </c>
      <c r="D262" s="10">
        <f t="shared" si="8"/>
        <v>1050.1866666666667</v>
      </c>
      <c r="E262" s="10">
        <f t="shared" si="8"/>
        <v>728.74666666666667</v>
      </c>
      <c r="F262" s="10">
        <f t="shared" si="8"/>
        <v>521.1733333333334</v>
      </c>
      <c r="G262" s="10">
        <f t="shared" si="8"/>
        <v>408.89333333333337</v>
      </c>
    </row>
    <row r="263" spans="1:7" hidden="1" x14ac:dyDescent="0.15">
      <c r="A263" s="366">
        <v>52</v>
      </c>
      <c r="B263" s="374"/>
      <c r="C263" s="10">
        <f t="shared" si="8"/>
        <v>1156.8666666666668</v>
      </c>
      <c r="D263" s="10">
        <f t="shared" si="8"/>
        <v>1050.1866666666667</v>
      </c>
      <c r="E263" s="10">
        <f t="shared" si="8"/>
        <v>728.74666666666667</v>
      </c>
      <c r="F263" s="10">
        <f t="shared" si="8"/>
        <v>521.1733333333334</v>
      </c>
      <c r="G263" s="10">
        <f t="shared" si="8"/>
        <v>408.89333333333337</v>
      </c>
    </row>
    <row r="264" spans="1:7" hidden="1" x14ac:dyDescent="0.15">
      <c r="A264" s="366">
        <v>53</v>
      </c>
      <c r="B264" s="374"/>
      <c r="C264" s="10">
        <f t="shared" si="8"/>
        <v>1156.8666666666668</v>
      </c>
      <c r="D264" s="10">
        <f t="shared" si="8"/>
        <v>1050.1866666666667</v>
      </c>
      <c r="E264" s="10">
        <f t="shared" si="8"/>
        <v>728.74666666666667</v>
      </c>
      <c r="F264" s="10">
        <f t="shared" si="8"/>
        <v>521.1733333333334</v>
      </c>
      <c r="G264" s="10">
        <f t="shared" si="8"/>
        <v>408.89333333333337</v>
      </c>
    </row>
    <row r="265" spans="1:7" hidden="1" x14ac:dyDescent="0.15">
      <c r="A265" s="366">
        <v>54</v>
      </c>
      <c r="B265" s="374"/>
      <c r="C265" s="10">
        <f t="shared" si="8"/>
        <v>1156.8666666666668</v>
      </c>
      <c r="D265" s="10">
        <f t="shared" si="8"/>
        <v>1050.1866666666667</v>
      </c>
      <c r="E265" s="10">
        <f t="shared" si="8"/>
        <v>728.74666666666667</v>
      </c>
      <c r="F265" s="10">
        <f t="shared" si="8"/>
        <v>521.1733333333334</v>
      </c>
      <c r="G265" s="10">
        <f t="shared" si="8"/>
        <v>408.89333333333337</v>
      </c>
    </row>
    <row r="266" spans="1:7" hidden="1" x14ac:dyDescent="0.15">
      <c r="A266" s="366">
        <v>55</v>
      </c>
      <c r="B266" s="374"/>
      <c r="C266" s="10">
        <f t="shared" si="8"/>
        <v>1293.6933333333334</v>
      </c>
      <c r="D266" s="10">
        <f t="shared" si="8"/>
        <v>1173.6666666666667</v>
      </c>
      <c r="E266" s="10">
        <f t="shared" si="8"/>
        <v>812.4666666666667</v>
      </c>
      <c r="F266" s="10">
        <f t="shared" si="8"/>
        <v>581</v>
      </c>
      <c r="G266" s="10">
        <f t="shared" si="8"/>
        <v>455.93333333333334</v>
      </c>
    </row>
    <row r="267" spans="1:7" hidden="1" x14ac:dyDescent="0.15">
      <c r="A267" s="366">
        <v>56</v>
      </c>
      <c r="B267" s="374"/>
      <c r="C267" s="10">
        <f t="shared" si="8"/>
        <v>1293.6933333333334</v>
      </c>
      <c r="D267" s="10">
        <f t="shared" si="8"/>
        <v>1173.6666666666667</v>
      </c>
      <c r="E267" s="10">
        <f t="shared" si="8"/>
        <v>812.4666666666667</v>
      </c>
      <c r="F267" s="10">
        <f t="shared" si="8"/>
        <v>581</v>
      </c>
      <c r="G267" s="10">
        <f t="shared" si="8"/>
        <v>455.93333333333334</v>
      </c>
    </row>
    <row r="268" spans="1:7" hidden="1" x14ac:dyDescent="0.15">
      <c r="A268" s="366">
        <v>57</v>
      </c>
      <c r="B268" s="374"/>
      <c r="C268" s="10">
        <f t="shared" si="8"/>
        <v>1293.6933333333334</v>
      </c>
      <c r="D268" s="10">
        <f t="shared" si="8"/>
        <v>1173.6666666666667</v>
      </c>
      <c r="E268" s="10">
        <f t="shared" si="8"/>
        <v>812.4666666666667</v>
      </c>
      <c r="F268" s="10">
        <f t="shared" si="8"/>
        <v>581</v>
      </c>
      <c r="G268" s="10">
        <f t="shared" si="8"/>
        <v>455.93333333333334</v>
      </c>
    </row>
    <row r="269" spans="1:7" hidden="1" x14ac:dyDescent="0.15">
      <c r="A269" s="366">
        <v>58</v>
      </c>
      <c r="B269" s="374"/>
      <c r="C269" s="10">
        <f t="shared" si="8"/>
        <v>1293.6933333333334</v>
      </c>
      <c r="D269" s="10">
        <f t="shared" si="8"/>
        <v>1173.6666666666667</v>
      </c>
      <c r="E269" s="10">
        <f t="shared" si="8"/>
        <v>812.4666666666667</v>
      </c>
      <c r="F269" s="10">
        <f t="shared" si="8"/>
        <v>581</v>
      </c>
      <c r="G269" s="10">
        <f t="shared" si="8"/>
        <v>455.93333333333334</v>
      </c>
    </row>
    <row r="270" spans="1:7" hidden="1" x14ac:dyDescent="0.15">
      <c r="A270" s="366">
        <v>59</v>
      </c>
      <c r="B270" s="374"/>
      <c r="C270" s="10">
        <f t="shared" si="8"/>
        <v>1293.6933333333334</v>
      </c>
      <c r="D270" s="10">
        <f t="shared" si="8"/>
        <v>1173.6666666666667</v>
      </c>
      <c r="E270" s="10">
        <f t="shared" si="8"/>
        <v>812.4666666666667</v>
      </c>
      <c r="F270" s="10">
        <f t="shared" si="8"/>
        <v>581</v>
      </c>
      <c r="G270" s="10">
        <f t="shared" si="8"/>
        <v>455.93333333333334</v>
      </c>
    </row>
    <row r="271" spans="1:7" hidden="1" x14ac:dyDescent="0.15">
      <c r="A271" s="366">
        <v>60</v>
      </c>
      <c r="B271" s="374"/>
      <c r="C271" s="10">
        <f t="shared" si="8"/>
        <v>1384.1333333333334</v>
      </c>
      <c r="D271" s="10">
        <f t="shared" si="8"/>
        <v>1256.3600000000001</v>
      </c>
      <c r="E271" s="10">
        <f t="shared" si="8"/>
        <v>868.65333333333342</v>
      </c>
      <c r="F271" s="10">
        <f t="shared" si="8"/>
        <v>621.32000000000005</v>
      </c>
      <c r="G271" s="10">
        <f t="shared" si="8"/>
        <v>487.38666666666671</v>
      </c>
    </row>
    <row r="272" spans="1:7" hidden="1" x14ac:dyDescent="0.15">
      <c r="A272" s="366">
        <v>61</v>
      </c>
      <c r="B272" s="374"/>
      <c r="C272" s="10">
        <f t="shared" si="8"/>
        <v>1542.52</v>
      </c>
      <c r="D272" s="10">
        <f t="shared" si="8"/>
        <v>1400</v>
      </c>
      <c r="E272" s="10">
        <f t="shared" si="8"/>
        <v>966.74666666666667</v>
      </c>
      <c r="F272" s="10">
        <f t="shared" si="8"/>
        <v>691.50666666666666</v>
      </c>
      <c r="G272" s="10">
        <f t="shared" si="8"/>
        <v>542.36</v>
      </c>
    </row>
    <row r="273" spans="1:7" hidden="1" x14ac:dyDescent="0.15">
      <c r="A273" s="366">
        <v>62</v>
      </c>
      <c r="B273" s="374"/>
      <c r="C273" s="10">
        <f t="shared" si="8"/>
        <v>1713.88</v>
      </c>
      <c r="D273" s="10">
        <f t="shared" si="8"/>
        <v>1555.4933333333333</v>
      </c>
      <c r="E273" s="10">
        <f t="shared" si="8"/>
        <v>1073.6133333333335</v>
      </c>
      <c r="F273" s="10">
        <f t="shared" si="8"/>
        <v>767.66666666666674</v>
      </c>
      <c r="G273" s="10">
        <f t="shared" si="8"/>
        <v>602.18666666666672</v>
      </c>
    </row>
    <row r="274" spans="1:7" hidden="1" x14ac:dyDescent="0.15">
      <c r="A274" s="366">
        <v>63</v>
      </c>
      <c r="B274" s="374"/>
      <c r="C274" s="10">
        <f t="shared" si="8"/>
        <v>1897.9333333333334</v>
      </c>
      <c r="D274" s="10">
        <f t="shared" si="8"/>
        <v>1722.4666666666667</v>
      </c>
      <c r="E274" s="10">
        <f t="shared" si="8"/>
        <v>1189.1600000000001</v>
      </c>
      <c r="F274" s="10">
        <f t="shared" si="8"/>
        <v>850.26666666666665</v>
      </c>
      <c r="G274" s="10">
        <f t="shared" si="8"/>
        <v>667.0533333333334</v>
      </c>
    </row>
    <row r="275" spans="1:7" hidden="1" x14ac:dyDescent="0.15">
      <c r="A275" s="366">
        <v>64</v>
      </c>
      <c r="B275" s="374"/>
      <c r="C275" s="10">
        <f t="shared" si="8"/>
        <v>2095.0533333333333</v>
      </c>
      <c r="D275" s="10">
        <f t="shared" si="8"/>
        <v>1901.48</v>
      </c>
      <c r="E275" s="10">
        <f t="shared" si="8"/>
        <v>1313.0133333333333</v>
      </c>
      <c r="F275" s="10">
        <f t="shared" si="8"/>
        <v>938.74666666666667</v>
      </c>
      <c r="G275" s="10">
        <f t="shared" si="8"/>
        <v>736.5866666666667</v>
      </c>
    </row>
    <row r="276" spans="1:7" hidden="1" x14ac:dyDescent="0.15">
      <c r="A276" s="366">
        <v>65</v>
      </c>
      <c r="B276" s="374"/>
      <c r="C276" s="10">
        <f t="shared" si="8"/>
        <v>2304.8666666666668</v>
      </c>
      <c r="D276" s="10">
        <f t="shared" si="8"/>
        <v>2091.7866666666669</v>
      </c>
      <c r="E276" s="10">
        <f t="shared" si="8"/>
        <v>1445.5466666666666</v>
      </c>
      <c r="F276" s="10">
        <f t="shared" si="8"/>
        <v>1033.6666666666667</v>
      </c>
      <c r="G276" s="10">
        <f t="shared" si="8"/>
        <v>811.06666666666672</v>
      </c>
    </row>
    <row r="277" spans="1:7" hidden="1" x14ac:dyDescent="0.15">
      <c r="A277" s="366">
        <v>66</v>
      </c>
      <c r="B277" s="374"/>
      <c r="C277" s="10">
        <f t="shared" ref="C277:G292" si="9">+C203*$K$2</f>
        <v>2527.7466666666669</v>
      </c>
      <c r="D277" s="10">
        <f t="shared" si="9"/>
        <v>2294.2266666666669</v>
      </c>
      <c r="E277" s="10">
        <f t="shared" si="9"/>
        <v>1586.48</v>
      </c>
      <c r="F277" s="10">
        <f t="shared" si="9"/>
        <v>1134.56</v>
      </c>
      <c r="G277" s="10">
        <f t="shared" si="9"/>
        <v>890.30666666666673</v>
      </c>
    </row>
    <row r="278" spans="1:7" hidden="1" x14ac:dyDescent="0.15">
      <c r="A278" s="366">
        <v>67</v>
      </c>
      <c r="B278" s="374"/>
      <c r="C278" s="10">
        <f t="shared" si="9"/>
        <v>2763.6</v>
      </c>
      <c r="D278" s="10">
        <f t="shared" si="9"/>
        <v>2508.146666666667</v>
      </c>
      <c r="E278" s="10">
        <f t="shared" si="9"/>
        <v>1736.1866666666667</v>
      </c>
      <c r="F278" s="10">
        <f t="shared" si="9"/>
        <v>1241.52</v>
      </c>
      <c r="G278" s="10">
        <f t="shared" si="9"/>
        <v>973.93333333333339</v>
      </c>
    </row>
    <row r="279" spans="1:7" hidden="1" x14ac:dyDescent="0.15">
      <c r="A279" s="366">
        <v>68</v>
      </c>
      <c r="B279" s="374"/>
      <c r="C279" s="10">
        <f t="shared" si="9"/>
        <v>3012.52</v>
      </c>
      <c r="D279" s="10">
        <f t="shared" si="9"/>
        <v>2734.0133333333333</v>
      </c>
      <c r="E279" s="10">
        <f t="shared" si="9"/>
        <v>1894.5733333333335</v>
      </c>
      <c r="F279" s="10">
        <f t="shared" si="9"/>
        <v>1354.8266666666668</v>
      </c>
      <c r="G279" s="10">
        <f t="shared" si="9"/>
        <v>1062.7866666666666</v>
      </c>
    </row>
    <row r="280" spans="1:7" hidden="1" x14ac:dyDescent="0.15">
      <c r="A280" s="366">
        <v>69</v>
      </c>
      <c r="B280" s="374"/>
      <c r="C280" s="10">
        <f t="shared" si="9"/>
        <v>3274.32</v>
      </c>
      <c r="D280" s="10">
        <f t="shared" si="9"/>
        <v>2971.36</v>
      </c>
      <c r="E280" s="10">
        <f t="shared" si="9"/>
        <v>2061.08</v>
      </c>
      <c r="F280" s="10">
        <f t="shared" si="9"/>
        <v>1473.8266666666668</v>
      </c>
      <c r="G280" s="10">
        <f t="shared" si="9"/>
        <v>1156.2133333333334</v>
      </c>
    </row>
    <row r="281" spans="1:7" hidden="1" x14ac:dyDescent="0.15">
      <c r="A281" s="366">
        <v>70</v>
      </c>
      <c r="B281" s="374"/>
      <c r="C281" s="10">
        <f t="shared" si="9"/>
        <v>3548.8133333333335</v>
      </c>
      <c r="D281" s="10">
        <f t="shared" si="9"/>
        <v>3220.6533333333336</v>
      </c>
      <c r="E281" s="10">
        <f t="shared" si="9"/>
        <v>2236.4533333333334</v>
      </c>
      <c r="F281" s="10">
        <f t="shared" si="9"/>
        <v>1599.1733333333334</v>
      </c>
      <c r="G281" s="10">
        <f t="shared" si="9"/>
        <v>1254.4933333333333</v>
      </c>
    </row>
    <row r="282" spans="1:7" hidden="1" x14ac:dyDescent="0.15">
      <c r="A282" s="366">
        <v>71</v>
      </c>
      <c r="B282" s="374"/>
      <c r="C282" s="10">
        <f t="shared" si="9"/>
        <v>3836.3733333333334</v>
      </c>
      <c r="D282" s="10">
        <f t="shared" si="9"/>
        <v>3481.52</v>
      </c>
      <c r="E282" s="10">
        <f t="shared" si="9"/>
        <v>2420.3200000000002</v>
      </c>
      <c r="F282" s="10">
        <f t="shared" si="9"/>
        <v>1730.68</v>
      </c>
      <c r="G282" s="10">
        <f t="shared" si="9"/>
        <v>1357.8133333333335</v>
      </c>
    </row>
    <row r="283" spans="1:7" hidden="1" x14ac:dyDescent="0.15">
      <c r="A283" s="366">
        <v>72</v>
      </c>
      <c r="B283" s="374"/>
      <c r="C283" s="10">
        <f t="shared" si="9"/>
        <v>4136.9066666666668</v>
      </c>
      <c r="D283" s="10">
        <f t="shared" si="9"/>
        <v>3754.3333333333335</v>
      </c>
      <c r="E283" s="10">
        <f t="shared" si="9"/>
        <v>2612.96</v>
      </c>
      <c r="F283" s="10">
        <f t="shared" si="9"/>
        <v>1868.44</v>
      </c>
      <c r="G283" s="10">
        <f t="shared" si="9"/>
        <v>1465.8933333333334</v>
      </c>
    </row>
    <row r="284" spans="1:7" hidden="1" x14ac:dyDescent="0.15">
      <c r="A284" s="366">
        <v>73</v>
      </c>
      <c r="B284" s="374"/>
      <c r="C284" s="10">
        <f t="shared" si="9"/>
        <v>4450.1333333333332</v>
      </c>
      <c r="D284" s="10">
        <f t="shared" si="9"/>
        <v>4038.7200000000003</v>
      </c>
      <c r="E284" s="10">
        <f t="shared" si="9"/>
        <v>2814</v>
      </c>
      <c r="F284" s="10">
        <f t="shared" si="9"/>
        <v>2012.1733333333334</v>
      </c>
      <c r="G284" s="10">
        <f t="shared" si="9"/>
        <v>1578.64</v>
      </c>
    </row>
    <row r="285" spans="1:7" hidden="1" x14ac:dyDescent="0.15">
      <c r="A285" s="366">
        <v>74</v>
      </c>
      <c r="B285" s="374"/>
      <c r="C285" s="10">
        <f t="shared" si="9"/>
        <v>4776.6133333333337</v>
      </c>
      <c r="D285" s="10">
        <f t="shared" si="9"/>
        <v>4334.8666666666668</v>
      </c>
      <c r="E285" s="10">
        <f t="shared" si="9"/>
        <v>3023.5333333333333</v>
      </c>
      <c r="F285" s="10">
        <f t="shared" si="9"/>
        <v>2162.0666666666666</v>
      </c>
      <c r="G285" s="10">
        <f t="shared" si="9"/>
        <v>1696.24</v>
      </c>
    </row>
    <row r="286" spans="1:7" hidden="1" x14ac:dyDescent="0.15">
      <c r="A286" s="366">
        <v>75</v>
      </c>
      <c r="B286" s="374"/>
      <c r="C286" s="10">
        <f t="shared" si="9"/>
        <v>5115.6933333333336</v>
      </c>
      <c r="D286" s="10">
        <f t="shared" si="9"/>
        <v>4642.4000000000005</v>
      </c>
      <c r="E286" s="10">
        <f t="shared" si="9"/>
        <v>3241.84</v>
      </c>
      <c r="F286" s="10">
        <f t="shared" si="9"/>
        <v>2318.0266666666666</v>
      </c>
      <c r="G286" s="10">
        <f t="shared" si="9"/>
        <v>1818.6000000000001</v>
      </c>
    </row>
    <row r="287" spans="1:7" hidden="1" x14ac:dyDescent="0.15">
      <c r="A287" s="366">
        <v>76</v>
      </c>
      <c r="B287" s="374"/>
      <c r="C287" s="10">
        <f t="shared" si="9"/>
        <v>5115.6933333333336</v>
      </c>
      <c r="D287" s="10">
        <f t="shared" si="9"/>
        <v>4642.4000000000005</v>
      </c>
      <c r="E287" s="10">
        <f t="shared" si="9"/>
        <v>3241.84</v>
      </c>
      <c r="F287" s="10">
        <f t="shared" si="9"/>
        <v>2318.0266666666666</v>
      </c>
      <c r="G287" s="10">
        <f t="shared" si="9"/>
        <v>1818.6000000000001</v>
      </c>
    </row>
    <row r="288" spans="1:7" hidden="1" x14ac:dyDescent="0.15">
      <c r="A288" s="366">
        <v>77</v>
      </c>
      <c r="B288" s="374"/>
      <c r="C288" s="10">
        <f t="shared" si="9"/>
        <v>5115.6933333333336</v>
      </c>
      <c r="D288" s="10">
        <f t="shared" si="9"/>
        <v>4642.4000000000005</v>
      </c>
      <c r="E288" s="10">
        <f t="shared" si="9"/>
        <v>3241.84</v>
      </c>
      <c r="F288" s="10">
        <f t="shared" si="9"/>
        <v>2318.0266666666666</v>
      </c>
      <c r="G288" s="10">
        <f t="shared" si="9"/>
        <v>1818.6000000000001</v>
      </c>
    </row>
    <row r="289" spans="1:7" hidden="1" x14ac:dyDescent="0.15">
      <c r="A289" s="366">
        <v>78</v>
      </c>
      <c r="B289" s="374"/>
      <c r="C289" s="10">
        <f t="shared" si="9"/>
        <v>5115.6933333333336</v>
      </c>
      <c r="D289" s="10">
        <f t="shared" si="9"/>
        <v>4642.4000000000005</v>
      </c>
      <c r="E289" s="10">
        <f t="shared" si="9"/>
        <v>3241.84</v>
      </c>
      <c r="F289" s="10">
        <f t="shared" si="9"/>
        <v>2318.0266666666666</v>
      </c>
      <c r="G289" s="10">
        <f t="shared" si="9"/>
        <v>1818.6000000000001</v>
      </c>
    </row>
    <row r="290" spans="1:7" hidden="1" x14ac:dyDescent="0.15">
      <c r="A290" s="366">
        <v>79</v>
      </c>
      <c r="B290" s="374"/>
      <c r="C290" s="10">
        <f t="shared" si="9"/>
        <v>5115.6933333333336</v>
      </c>
      <c r="D290" s="10">
        <f t="shared" si="9"/>
        <v>4642.4000000000005</v>
      </c>
      <c r="E290" s="10">
        <f t="shared" si="9"/>
        <v>3241.84</v>
      </c>
      <c r="F290" s="10">
        <f t="shared" si="9"/>
        <v>2318.0266666666666</v>
      </c>
      <c r="G290" s="10">
        <f t="shared" si="9"/>
        <v>1818.6000000000001</v>
      </c>
    </row>
    <row r="291" spans="1:7" hidden="1" x14ac:dyDescent="0.15">
      <c r="A291" s="366">
        <v>80</v>
      </c>
      <c r="B291" s="374"/>
      <c r="C291" s="10">
        <f t="shared" si="9"/>
        <v>5115.6933333333336</v>
      </c>
      <c r="D291" s="10">
        <f t="shared" si="9"/>
        <v>4642.4000000000005</v>
      </c>
      <c r="E291" s="10">
        <f t="shared" si="9"/>
        <v>3241.84</v>
      </c>
      <c r="F291" s="10">
        <f t="shared" si="9"/>
        <v>2318.0266666666666</v>
      </c>
      <c r="G291" s="10">
        <f t="shared" si="9"/>
        <v>1818.6000000000001</v>
      </c>
    </row>
    <row r="292" spans="1:7" hidden="1" x14ac:dyDescent="0.15">
      <c r="A292" s="366">
        <v>81</v>
      </c>
      <c r="B292" s="374"/>
      <c r="C292" s="10">
        <f t="shared" si="9"/>
        <v>5115.6933333333336</v>
      </c>
      <c r="D292" s="10">
        <f t="shared" si="9"/>
        <v>4642.4000000000005</v>
      </c>
      <c r="E292" s="10">
        <f t="shared" si="9"/>
        <v>3241.84</v>
      </c>
      <c r="F292" s="10">
        <f t="shared" si="9"/>
        <v>2318.0266666666666</v>
      </c>
      <c r="G292" s="10">
        <f t="shared" si="9"/>
        <v>1818.6000000000001</v>
      </c>
    </row>
    <row r="293" spans="1:7" hidden="1" x14ac:dyDescent="0.15">
      <c r="A293" s="366">
        <v>82</v>
      </c>
      <c r="B293" s="374"/>
      <c r="C293" s="10">
        <f t="shared" ref="C293:G298" si="10">+C219*$K$2</f>
        <v>5115.6933333333336</v>
      </c>
      <c r="D293" s="10">
        <f t="shared" si="10"/>
        <v>4642.4000000000005</v>
      </c>
      <c r="E293" s="10">
        <f t="shared" si="10"/>
        <v>3241.84</v>
      </c>
      <c r="F293" s="10">
        <f t="shared" si="10"/>
        <v>2318.0266666666666</v>
      </c>
      <c r="G293" s="10">
        <f t="shared" si="10"/>
        <v>1818.6000000000001</v>
      </c>
    </row>
    <row r="294" spans="1:7" hidden="1" x14ac:dyDescent="0.15">
      <c r="A294" s="366">
        <v>83</v>
      </c>
      <c r="B294" s="374"/>
      <c r="C294" s="10">
        <f t="shared" si="10"/>
        <v>5115.6933333333336</v>
      </c>
      <c r="D294" s="10">
        <f t="shared" si="10"/>
        <v>4642.4000000000005</v>
      </c>
      <c r="E294" s="10">
        <f t="shared" si="10"/>
        <v>3241.84</v>
      </c>
      <c r="F294" s="10">
        <f t="shared" si="10"/>
        <v>2318.0266666666666</v>
      </c>
      <c r="G294" s="10">
        <f t="shared" si="10"/>
        <v>1818.6000000000001</v>
      </c>
    </row>
    <row r="295" spans="1:7" hidden="1" x14ac:dyDescent="0.15">
      <c r="A295" s="366">
        <v>84</v>
      </c>
      <c r="B295" s="374" t="s">
        <v>3</v>
      </c>
      <c r="C295" s="10">
        <f t="shared" si="10"/>
        <v>5115.6933333333336</v>
      </c>
      <c r="D295" s="10">
        <f t="shared" si="10"/>
        <v>4642.4000000000005</v>
      </c>
      <c r="E295" s="10">
        <f t="shared" si="10"/>
        <v>3241.84</v>
      </c>
      <c r="F295" s="10">
        <f t="shared" si="10"/>
        <v>2318.0266666666666</v>
      </c>
      <c r="G295" s="10">
        <f t="shared" si="10"/>
        <v>1818.6000000000001</v>
      </c>
    </row>
    <row r="296" spans="1:7" hidden="1" x14ac:dyDescent="0.15">
      <c r="A296" s="366">
        <v>1</v>
      </c>
      <c r="B296" s="374" t="s">
        <v>4</v>
      </c>
      <c r="C296" s="10">
        <f t="shared" si="10"/>
        <v>262.54666666666668</v>
      </c>
      <c r="D296" s="10">
        <f t="shared" si="10"/>
        <v>238.46666666666667</v>
      </c>
      <c r="E296" s="10">
        <f t="shared" si="10"/>
        <v>176.02666666666667</v>
      </c>
      <c r="F296" s="10">
        <f t="shared" si="10"/>
        <v>126.09333333333333</v>
      </c>
      <c r="G296" s="10">
        <f t="shared" si="10"/>
        <v>99.026666666666671</v>
      </c>
    </row>
    <row r="297" spans="1:7" hidden="1" x14ac:dyDescent="0.15">
      <c r="A297" s="366">
        <v>2</v>
      </c>
      <c r="B297" s="374" t="s">
        <v>1</v>
      </c>
      <c r="C297" s="10">
        <f t="shared" si="10"/>
        <v>446.13333333333333</v>
      </c>
      <c r="D297" s="10">
        <f t="shared" si="10"/>
        <v>404.97333333333336</v>
      </c>
      <c r="E297" s="10">
        <f t="shared" si="10"/>
        <v>299.32</v>
      </c>
      <c r="F297" s="10">
        <f t="shared" si="10"/>
        <v>214.29333333333335</v>
      </c>
      <c r="G297" s="10">
        <f t="shared" si="10"/>
        <v>168</v>
      </c>
    </row>
    <row r="298" spans="1:7" hidden="1" x14ac:dyDescent="0.15">
      <c r="A298" s="366">
        <v>3</v>
      </c>
      <c r="B298" s="374" t="s">
        <v>5</v>
      </c>
      <c r="C298" s="10">
        <f t="shared" si="10"/>
        <v>629.72</v>
      </c>
      <c r="D298" s="10">
        <f t="shared" si="10"/>
        <v>571.76</v>
      </c>
      <c r="E298" s="10">
        <f t="shared" si="10"/>
        <v>422.33333333333337</v>
      </c>
      <c r="F298" s="10">
        <f t="shared" si="10"/>
        <v>302.12</v>
      </c>
      <c r="G298" s="10">
        <f t="shared" si="10"/>
        <v>237.06666666666669</v>
      </c>
    </row>
    <row r="300" spans="1:7" ht="14" hidden="1" thickBot="1" x14ac:dyDescent="0.2"/>
    <row r="301" spans="1:7" ht="18" hidden="1" x14ac:dyDescent="0.2">
      <c r="A301" s="525" t="s">
        <v>19</v>
      </c>
      <c r="B301" s="526"/>
      <c r="C301" s="526"/>
      <c r="D301" s="526"/>
      <c r="E301" s="526"/>
      <c r="F301" s="526"/>
      <c r="G301" s="526"/>
    </row>
    <row r="302" spans="1:7" ht="18" hidden="1" x14ac:dyDescent="0.2">
      <c r="A302" s="527" t="s">
        <v>6</v>
      </c>
      <c r="B302" s="528"/>
      <c r="C302" s="528"/>
      <c r="D302" s="528"/>
      <c r="E302" s="528"/>
      <c r="F302" s="528"/>
      <c r="G302" s="528"/>
    </row>
    <row r="303" spans="1:7" hidden="1" x14ac:dyDescent="0.15">
      <c r="A303" s="529" t="s">
        <v>0</v>
      </c>
      <c r="B303" s="530"/>
      <c r="C303" s="530"/>
      <c r="D303" s="530"/>
      <c r="E303" s="530"/>
      <c r="F303" s="530"/>
      <c r="G303" s="530"/>
    </row>
    <row r="304" spans="1:7" hidden="1" x14ac:dyDescent="0.15">
      <c r="A304" s="366" t="s">
        <v>2</v>
      </c>
      <c r="B304" s="367" t="s">
        <v>2</v>
      </c>
      <c r="C304" s="368">
        <v>250</v>
      </c>
      <c r="D304" s="368">
        <v>2000</v>
      </c>
      <c r="E304" s="380">
        <v>5000</v>
      </c>
      <c r="F304" s="368">
        <v>10000</v>
      </c>
      <c r="G304" s="368">
        <v>20000</v>
      </c>
    </row>
    <row r="305" spans="1:14" ht="14" hidden="1" x14ac:dyDescent="0.15">
      <c r="A305" s="366">
        <v>18</v>
      </c>
      <c r="B305" s="374"/>
      <c r="C305" s="379">
        <v>4175</v>
      </c>
      <c r="D305" s="379">
        <v>4006</v>
      </c>
      <c r="E305" s="379">
        <v>2934</v>
      </c>
      <c r="F305" s="379">
        <v>2097</v>
      </c>
      <c r="G305" s="379">
        <v>1647</v>
      </c>
      <c r="I305" s="375"/>
      <c r="J305" s="375"/>
      <c r="K305" s="375"/>
      <c r="L305" s="375"/>
      <c r="M305" s="375"/>
      <c r="N305" s="375"/>
    </row>
    <row r="306" spans="1:14" ht="14" hidden="1" x14ac:dyDescent="0.15">
      <c r="A306" s="366">
        <v>19</v>
      </c>
      <c r="B306" s="374"/>
      <c r="C306" s="379">
        <v>4175</v>
      </c>
      <c r="D306" s="379">
        <v>4006</v>
      </c>
      <c r="E306" s="379">
        <v>2934</v>
      </c>
      <c r="F306" s="379">
        <v>2097</v>
      </c>
      <c r="G306" s="379">
        <v>1647</v>
      </c>
      <c r="I306" s="375"/>
      <c r="J306" s="375"/>
      <c r="K306" s="375"/>
      <c r="L306" s="375"/>
      <c r="M306" s="375"/>
      <c r="N306" s="375"/>
    </row>
    <row r="307" spans="1:14" ht="14" hidden="1" x14ac:dyDescent="0.15">
      <c r="A307" s="366">
        <v>20</v>
      </c>
      <c r="B307" s="374"/>
      <c r="C307" s="379">
        <v>4175</v>
      </c>
      <c r="D307" s="379">
        <v>4006</v>
      </c>
      <c r="E307" s="379">
        <v>2934</v>
      </c>
      <c r="F307" s="379">
        <v>2097</v>
      </c>
      <c r="G307" s="379">
        <v>1647</v>
      </c>
      <c r="I307" s="375"/>
      <c r="J307" s="375"/>
      <c r="K307" s="375"/>
      <c r="L307" s="375"/>
      <c r="M307" s="375"/>
      <c r="N307" s="375"/>
    </row>
    <row r="308" spans="1:14" ht="14" hidden="1" x14ac:dyDescent="0.15">
      <c r="A308" s="366">
        <v>21</v>
      </c>
      <c r="B308" s="374"/>
      <c r="C308" s="379">
        <v>4175</v>
      </c>
      <c r="D308" s="379">
        <v>4006</v>
      </c>
      <c r="E308" s="379">
        <v>2934</v>
      </c>
      <c r="F308" s="379">
        <v>2097</v>
      </c>
      <c r="G308" s="379">
        <v>1647</v>
      </c>
      <c r="I308" s="375"/>
      <c r="J308" s="375"/>
      <c r="K308" s="375"/>
      <c r="L308" s="375"/>
      <c r="M308" s="375"/>
      <c r="N308" s="375"/>
    </row>
    <row r="309" spans="1:14" ht="14" hidden="1" x14ac:dyDescent="0.15">
      <c r="A309" s="366">
        <v>22</v>
      </c>
      <c r="B309" s="374"/>
      <c r="C309" s="379">
        <v>4175</v>
      </c>
      <c r="D309" s="379">
        <v>4006</v>
      </c>
      <c r="E309" s="379">
        <v>2934</v>
      </c>
      <c r="F309" s="379">
        <v>2097</v>
      </c>
      <c r="G309" s="379">
        <v>1647</v>
      </c>
      <c r="I309" s="375"/>
      <c r="J309" s="375"/>
      <c r="K309" s="375"/>
      <c r="L309" s="375"/>
      <c r="M309" s="375"/>
      <c r="N309" s="375"/>
    </row>
    <row r="310" spans="1:14" ht="14" hidden="1" x14ac:dyDescent="0.15">
      <c r="A310" s="366">
        <v>23</v>
      </c>
      <c r="B310" s="374"/>
      <c r="C310" s="379">
        <v>4175</v>
      </c>
      <c r="D310" s="379">
        <v>4006</v>
      </c>
      <c r="E310" s="379">
        <v>2934</v>
      </c>
      <c r="F310" s="379">
        <v>2097</v>
      </c>
      <c r="G310" s="379">
        <v>1647</v>
      </c>
      <c r="I310" s="375"/>
      <c r="J310" s="375"/>
      <c r="K310" s="375"/>
      <c r="L310" s="375"/>
      <c r="M310" s="375"/>
      <c r="N310" s="375"/>
    </row>
    <row r="311" spans="1:14" ht="14" hidden="1" x14ac:dyDescent="0.15">
      <c r="A311" s="366">
        <v>24</v>
      </c>
      <c r="B311" s="374"/>
      <c r="C311" s="379">
        <v>4175</v>
      </c>
      <c r="D311" s="379">
        <v>4006</v>
      </c>
      <c r="E311" s="379">
        <v>2934</v>
      </c>
      <c r="F311" s="379">
        <v>2097</v>
      </c>
      <c r="G311" s="379">
        <v>1647</v>
      </c>
      <c r="I311" s="375"/>
      <c r="J311" s="375"/>
      <c r="K311" s="375"/>
      <c r="L311" s="375"/>
      <c r="M311" s="375"/>
      <c r="N311" s="375"/>
    </row>
    <row r="312" spans="1:14" ht="14" hidden="1" x14ac:dyDescent="0.15">
      <c r="A312" s="366">
        <v>25</v>
      </c>
      <c r="B312" s="374"/>
      <c r="C312" s="379">
        <v>4505</v>
      </c>
      <c r="D312" s="379">
        <v>4322</v>
      </c>
      <c r="E312" s="379">
        <v>3130</v>
      </c>
      <c r="F312" s="379">
        <v>2237</v>
      </c>
      <c r="G312" s="379">
        <v>1755</v>
      </c>
      <c r="I312" s="375"/>
      <c r="J312" s="375"/>
      <c r="K312" s="375"/>
      <c r="L312" s="375"/>
      <c r="M312" s="375"/>
      <c r="N312" s="375"/>
    </row>
    <row r="313" spans="1:14" ht="14" hidden="1" x14ac:dyDescent="0.15">
      <c r="A313" s="366">
        <v>26</v>
      </c>
      <c r="B313" s="374"/>
      <c r="C313" s="379">
        <v>4505</v>
      </c>
      <c r="D313" s="379">
        <v>4322</v>
      </c>
      <c r="E313" s="379">
        <v>3130</v>
      </c>
      <c r="F313" s="379">
        <v>2237</v>
      </c>
      <c r="G313" s="379">
        <v>1755</v>
      </c>
      <c r="I313" s="375"/>
      <c r="J313" s="375"/>
      <c r="K313" s="375"/>
      <c r="L313" s="375"/>
      <c r="M313" s="375"/>
      <c r="N313" s="375"/>
    </row>
    <row r="314" spans="1:14" ht="14" hidden="1" x14ac:dyDescent="0.15">
      <c r="A314" s="366">
        <v>27</v>
      </c>
      <c r="B314" s="374"/>
      <c r="C314" s="379">
        <v>4505</v>
      </c>
      <c r="D314" s="379">
        <v>4322</v>
      </c>
      <c r="E314" s="379">
        <v>3130</v>
      </c>
      <c r="F314" s="379">
        <v>2237</v>
      </c>
      <c r="G314" s="379">
        <v>1755</v>
      </c>
      <c r="I314" s="375"/>
      <c r="J314" s="375"/>
      <c r="K314" s="375"/>
      <c r="L314" s="375"/>
      <c r="M314" s="375"/>
      <c r="N314" s="375"/>
    </row>
    <row r="315" spans="1:14" ht="14" hidden="1" x14ac:dyDescent="0.15">
      <c r="A315" s="366">
        <v>28</v>
      </c>
      <c r="B315" s="374"/>
      <c r="C315" s="379">
        <v>4505</v>
      </c>
      <c r="D315" s="379">
        <v>4322</v>
      </c>
      <c r="E315" s="379">
        <v>3130</v>
      </c>
      <c r="F315" s="379">
        <v>2237</v>
      </c>
      <c r="G315" s="379">
        <v>1755</v>
      </c>
      <c r="I315" s="375"/>
      <c r="J315" s="375"/>
      <c r="K315" s="375"/>
      <c r="L315" s="375"/>
      <c r="M315" s="375"/>
      <c r="N315" s="375"/>
    </row>
    <row r="316" spans="1:14" ht="14" hidden="1" x14ac:dyDescent="0.15">
      <c r="A316" s="366">
        <v>29</v>
      </c>
      <c r="B316" s="374"/>
      <c r="C316" s="379">
        <v>4505</v>
      </c>
      <c r="D316" s="379">
        <v>4322</v>
      </c>
      <c r="E316" s="379">
        <v>3130</v>
      </c>
      <c r="F316" s="379">
        <v>2237</v>
      </c>
      <c r="G316" s="379">
        <v>1755</v>
      </c>
      <c r="I316" s="375"/>
      <c r="J316" s="375"/>
      <c r="K316" s="375"/>
      <c r="L316" s="375"/>
      <c r="M316" s="375"/>
      <c r="N316" s="375"/>
    </row>
    <row r="317" spans="1:14" ht="14" hidden="1" x14ac:dyDescent="0.15">
      <c r="A317" s="366">
        <v>30</v>
      </c>
      <c r="B317" s="374"/>
      <c r="C317" s="379">
        <v>5082</v>
      </c>
      <c r="D317" s="379">
        <v>4877</v>
      </c>
      <c r="E317" s="379">
        <v>3482</v>
      </c>
      <c r="F317" s="379">
        <v>2488</v>
      </c>
      <c r="G317" s="379">
        <v>1953</v>
      </c>
      <c r="I317" s="375"/>
      <c r="J317" s="375"/>
      <c r="K317" s="375"/>
      <c r="L317" s="375"/>
      <c r="M317" s="375"/>
      <c r="N317" s="375"/>
    </row>
    <row r="318" spans="1:14" ht="14" hidden="1" x14ac:dyDescent="0.15">
      <c r="A318" s="366">
        <v>31</v>
      </c>
      <c r="B318" s="374"/>
      <c r="C318" s="379">
        <v>5082</v>
      </c>
      <c r="D318" s="379">
        <v>4877</v>
      </c>
      <c r="E318" s="379">
        <v>3482</v>
      </c>
      <c r="F318" s="379">
        <v>2488</v>
      </c>
      <c r="G318" s="379">
        <v>1953</v>
      </c>
      <c r="I318" s="375"/>
      <c r="J318" s="375"/>
      <c r="K318" s="375"/>
      <c r="L318" s="375"/>
      <c r="M318" s="375"/>
      <c r="N318" s="375"/>
    </row>
    <row r="319" spans="1:14" ht="14" hidden="1" x14ac:dyDescent="0.15">
      <c r="A319" s="366">
        <v>32</v>
      </c>
      <c r="B319" s="374"/>
      <c r="C319" s="379">
        <v>5082</v>
      </c>
      <c r="D319" s="379">
        <v>4877</v>
      </c>
      <c r="E319" s="379">
        <v>3482</v>
      </c>
      <c r="F319" s="379">
        <v>2488</v>
      </c>
      <c r="G319" s="379">
        <v>1953</v>
      </c>
      <c r="I319" s="375"/>
      <c r="J319" s="375"/>
      <c r="K319" s="375"/>
      <c r="L319" s="375"/>
      <c r="M319" s="375"/>
      <c r="N319" s="375"/>
    </row>
    <row r="320" spans="1:14" ht="14" hidden="1" x14ac:dyDescent="0.15">
      <c r="A320" s="366">
        <v>33</v>
      </c>
      <c r="B320" s="374"/>
      <c r="C320" s="379">
        <v>5082</v>
      </c>
      <c r="D320" s="379">
        <v>4877</v>
      </c>
      <c r="E320" s="379">
        <v>3482</v>
      </c>
      <c r="F320" s="379">
        <v>2488</v>
      </c>
      <c r="G320" s="379">
        <v>1953</v>
      </c>
      <c r="I320" s="375"/>
      <c r="J320" s="375"/>
      <c r="K320" s="375"/>
      <c r="L320" s="375"/>
      <c r="M320" s="375"/>
      <c r="N320" s="375"/>
    </row>
    <row r="321" spans="1:14" ht="14" hidden="1" x14ac:dyDescent="0.15">
      <c r="A321" s="366">
        <v>34</v>
      </c>
      <c r="B321" s="374"/>
      <c r="C321" s="379">
        <v>5082</v>
      </c>
      <c r="D321" s="379">
        <v>4877</v>
      </c>
      <c r="E321" s="379">
        <v>3482</v>
      </c>
      <c r="F321" s="379">
        <v>2488</v>
      </c>
      <c r="G321" s="379">
        <v>1953</v>
      </c>
      <c r="I321" s="375"/>
      <c r="J321" s="375"/>
      <c r="K321" s="375"/>
      <c r="L321" s="375"/>
      <c r="M321" s="375"/>
      <c r="N321" s="375"/>
    </row>
    <row r="322" spans="1:14" ht="14" hidden="1" x14ac:dyDescent="0.15">
      <c r="A322" s="366">
        <v>35</v>
      </c>
      <c r="B322" s="374"/>
      <c r="C322" s="379">
        <v>5753</v>
      </c>
      <c r="D322" s="379">
        <v>5519</v>
      </c>
      <c r="E322" s="379">
        <v>3898</v>
      </c>
      <c r="F322" s="379">
        <v>2786</v>
      </c>
      <c r="G322" s="379">
        <v>2186</v>
      </c>
      <c r="I322" s="375"/>
      <c r="J322" s="375"/>
      <c r="K322" s="375"/>
      <c r="L322" s="375"/>
      <c r="M322" s="375"/>
      <c r="N322" s="375"/>
    </row>
    <row r="323" spans="1:14" ht="14" hidden="1" x14ac:dyDescent="0.15">
      <c r="A323" s="366">
        <v>36</v>
      </c>
      <c r="B323" s="374"/>
      <c r="C323" s="379">
        <v>5753</v>
      </c>
      <c r="D323" s="379">
        <v>5519</v>
      </c>
      <c r="E323" s="379">
        <v>3898</v>
      </c>
      <c r="F323" s="379">
        <v>2786</v>
      </c>
      <c r="G323" s="379">
        <v>2186</v>
      </c>
      <c r="I323" s="375"/>
      <c r="J323" s="375"/>
      <c r="K323" s="375"/>
      <c r="L323" s="375"/>
      <c r="M323" s="375"/>
      <c r="N323" s="375"/>
    </row>
    <row r="324" spans="1:14" ht="14" hidden="1" x14ac:dyDescent="0.15">
      <c r="A324" s="366">
        <v>37</v>
      </c>
      <c r="B324" s="374"/>
      <c r="C324" s="379">
        <v>5753</v>
      </c>
      <c r="D324" s="379">
        <v>5519</v>
      </c>
      <c r="E324" s="379">
        <v>3898</v>
      </c>
      <c r="F324" s="379">
        <v>2786</v>
      </c>
      <c r="G324" s="379">
        <v>2186</v>
      </c>
      <c r="I324" s="375"/>
      <c r="J324" s="375"/>
      <c r="K324" s="375"/>
      <c r="L324" s="375"/>
      <c r="M324" s="375"/>
      <c r="N324" s="375"/>
    </row>
    <row r="325" spans="1:14" ht="14" hidden="1" x14ac:dyDescent="0.15">
      <c r="A325" s="366">
        <v>38</v>
      </c>
      <c r="B325" s="374"/>
      <c r="C325" s="379">
        <v>5753</v>
      </c>
      <c r="D325" s="379">
        <v>5519</v>
      </c>
      <c r="E325" s="379">
        <v>3898</v>
      </c>
      <c r="F325" s="379">
        <v>2786</v>
      </c>
      <c r="G325" s="379">
        <v>2186</v>
      </c>
      <c r="I325" s="375"/>
      <c r="J325" s="375"/>
      <c r="K325" s="375"/>
      <c r="L325" s="375"/>
      <c r="M325" s="375"/>
      <c r="N325" s="375"/>
    </row>
    <row r="326" spans="1:14" ht="14" hidden="1" x14ac:dyDescent="0.15">
      <c r="A326" s="366">
        <v>39</v>
      </c>
      <c r="B326" s="374"/>
      <c r="C326" s="379">
        <v>5753</v>
      </c>
      <c r="D326" s="379">
        <v>5519</v>
      </c>
      <c r="E326" s="379">
        <v>3898</v>
      </c>
      <c r="F326" s="379">
        <v>2786</v>
      </c>
      <c r="G326" s="379">
        <v>2186</v>
      </c>
      <c r="I326" s="375"/>
      <c r="J326" s="375"/>
      <c r="K326" s="375"/>
      <c r="L326" s="375"/>
      <c r="M326" s="375"/>
      <c r="N326" s="375"/>
    </row>
    <row r="327" spans="1:14" ht="14" hidden="1" x14ac:dyDescent="0.15">
      <c r="A327" s="366">
        <v>40</v>
      </c>
      <c r="B327" s="374"/>
      <c r="C327" s="379">
        <v>6525</v>
      </c>
      <c r="D327" s="379">
        <v>6260</v>
      </c>
      <c r="E327" s="379">
        <v>4387</v>
      </c>
      <c r="F327" s="379">
        <v>3135</v>
      </c>
      <c r="G327" s="379">
        <v>2459</v>
      </c>
      <c r="I327" s="375"/>
      <c r="J327" s="375"/>
      <c r="K327" s="375"/>
      <c r="L327" s="375"/>
      <c r="M327" s="375"/>
      <c r="N327" s="375"/>
    </row>
    <row r="328" spans="1:14" ht="14" hidden="1" x14ac:dyDescent="0.15">
      <c r="A328" s="366">
        <v>41</v>
      </c>
      <c r="B328" s="374"/>
      <c r="C328" s="379">
        <v>6525</v>
      </c>
      <c r="D328" s="379">
        <v>6260</v>
      </c>
      <c r="E328" s="379">
        <v>4387</v>
      </c>
      <c r="F328" s="379">
        <v>3135</v>
      </c>
      <c r="G328" s="379">
        <v>2459</v>
      </c>
      <c r="I328" s="375"/>
      <c r="J328" s="375"/>
      <c r="K328" s="375"/>
      <c r="L328" s="375"/>
      <c r="M328" s="375"/>
      <c r="N328" s="375"/>
    </row>
    <row r="329" spans="1:14" ht="14" hidden="1" x14ac:dyDescent="0.15">
      <c r="A329" s="366">
        <v>42</v>
      </c>
      <c r="B329" s="374"/>
      <c r="C329" s="379">
        <v>6525</v>
      </c>
      <c r="D329" s="379">
        <v>6260</v>
      </c>
      <c r="E329" s="379">
        <v>4387</v>
      </c>
      <c r="F329" s="379">
        <v>3135</v>
      </c>
      <c r="G329" s="379">
        <v>2459</v>
      </c>
      <c r="I329" s="375"/>
      <c r="J329" s="375"/>
      <c r="K329" s="375"/>
      <c r="L329" s="375"/>
      <c r="M329" s="375"/>
      <c r="N329" s="375"/>
    </row>
    <row r="330" spans="1:14" ht="14" hidden="1" x14ac:dyDescent="0.15">
      <c r="A330" s="366">
        <v>43</v>
      </c>
      <c r="B330" s="374"/>
      <c r="C330" s="379">
        <v>6525</v>
      </c>
      <c r="D330" s="379">
        <v>6260</v>
      </c>
      <c r="E330" s="379">
        <v>4387</v>
      </c>
      <c r="F330" s="379">
        <v>3135</v>
      </c>
      <c r="G330" s="379">
        <v>2459</v>
      </c>
      <c r="I330" s="375"/>
      <c r="J330" s="375"/>
      <c r="K330" s="375"/>
      <c r="L330" s="375"/>
      <c r="M330" s="375"/>
      <c r="N330" s="375"/>
    </row>
    <row r="331" spans="1:14" ht="14" hidden="1" x14ac:dyDescent="0.15">
      <c r="A331" s="366">
        <v>44</v>
      </c>
      <c r="B331" s="374"/>
      <c r="C331" s="379">
        <v>6525</v>
      </c>
      <c r="D331" s="379">
        <v>6260</v>
      </c>
      <c r="E331" s="379">
        <v>4387</v>
      </c>
      <c r="F331" s="379">
        <v>3135</v>
      </c>
      <c r="G331" s="379">
        <v>2459</v>
      </c>
      <c r="I331" s="375"/>
      <c r="J331" s="375"/>
      <c r="K331" s="375"/>
      <c r="L331" s="375"/>
      <c r="M331" s="375"/>
      <c r="N331" s="375"/>
    </row>
    <row r="332" spans="1:14" ht="14" hidden="1" x14ac:dyDescent="0.15">
      <c r="A332" s="366">
        <v>45</v>
      </c>
      <c r="B332" s="374"/>
      <c r="C332" s="379">
        <v>7384</v>
      </c>
      <c r="D332" s="379">
        <v>7085</v>
      </c>
      <c r="E332" s="379">
        <v>4939</v>
      </c>
      <c r="F332" s="379">
        <v>3528</v>
      </c>
      <c r="G332" s="379">
        <v>2770</v>
      </c>
      <c r="I332" s="375"/>
      <c r="J332" s="375"/>
      <c r="K332" s="375"/>
      <c r="L332" s="375"/>
      <c r="M332" s="375"/>
      <c r="N332" s="375"/>
    </row>
    <row r="333" spans="1:14" ht="14" hidden="1" x14ac:dyDescent="0.15">
      <c r="A333" s="366">
        <v>46</v>
      </c>
      <c r="B333" s="374"/>
      <c r="C333" s="379">
        <v>7384</v>
      </c>
      <c r="D333" s="379">
        <v>7085</v>
      </c>
      <c r="E333" s="379">
        <v>4939</v>
      </c>
      <c r="F333" s="379">
        <v>3528</v>
      </c>
      <c r="G333" s="379">
        <v>2770</v>
      </c>
      <c r="I333" s="375"/>
      <c r="J333" s="375"/>
      <c r="K333" s="375"/>
      <c r="L333" s="375"/>
      <c r="M333" s="375"/>
      <c r="N333" s="375"/>
    </row>
    <row r="334" spans="1:14" ht="14" hidden="1" x14ac:dyDescent="0.15">
      <c r="A334" s="366">
        <v>47</v>
      </c>
      <c r="B334" s="374"/>
      <c r="C334" s="379">
        <v>7384</v>
      </c>
      <c r="D334" s="379">
        <v>7085</v>
      </c>
      <c r="E334" s="379">
        <v>4939</v>
      </c>
      <c r="F334" s="379">
        <v>3528</v>
      </c>
      <c r="G334" s="379">
        <v>2770</v>
      </c>
      <c r="I334" s="375"/>
      <c r="J334" s="375"/>
      <c r="K334" s="375"/>
      <c r="L334" s="375"/>
      <c r="M334" s="375"/>
      <c r="N334" s="375"/>
    </row>
    <row r="335" spans="1:14" ht="14" hidden="1" x14ac:dyDescent="0.15">
      <c r="A335" s="366">
        <v>48</v>
      </c>
      <c r="B335" s="374"/>
      <c r="C335" s="379">
        <v>7384</v>
      </c>
      <c r="D335" s="379">
        <v>7085</v>
      </c>
      <c r="E335" s="379">
        <v>4939</v>
      </c>
      <c r="F335" s="379">
        <v>3528</v>
      </c>
      <c r="G335" s="379">
        <v>2770</v>
      </c>
      <c r="I335" s="375"/>
      <c r="J335" s="375"/>
      <c r="K335" s="375"/>
      <c r="L335" s="375"/>
      <c r="M335" s="375"/>
      <c r="N335" s="375"/>
    </row>
    <row r="336" spans="1:14" ht="14" hidden="1" x14ac:dyDescent="0.15">
      <c r="A336" s="366">
        <v>49</v>
      </c>
      <c r="B336" s="374"/>
      <c r="C336" s="379">
        <v>7384</v>
      </c>
      <c r="D336" s="379">
        <v>7085</v>
      </c>
      <c r="E336" s="379">
        <v>4939</v>
      </c>
      <c r="F336" s="379">
        <v>3528</v>
      </c>
      <c r="G336" s="379">
        <v>2770</v>
      </c>
      <c r="I336" s="375"/>
      <c r="J336" s="375"/>
      <c r="K336" s="375"/>
      <c r="L336" s="375"/>
      <c r="M336" s="375"/>
      <c r="N336" s="375"/>
    </row>
    <row r="337" spans="1:14" ht="14" hidden="1" x14ac:dyDescent="0.15">
      <c r="A337" s="366">
        <v>50</v>
      </c>
      <c r="B337" s="374"/>
      <c r="C337" s="379">
        <v>8356</v>
      </c>
      <c r="D337" s="379">
        <v>8018</v>
      </c>
      <c r="E337" s="379">
        <v>5565</v>
      </c>
      <c r="F337" s="379">
        <v>3976</v>
      </c>
      <c r="G337" s="379">
        <v>3119</v>
      </c>
      <c r="I337" s="375"/>
      <c r="J337" s="375"/>
      <c r="K337" s="375"/>
      <c r="L337" s="375"/>
      <c r="M337" s="375"/>
      <c r="N337" s="375"/>
    </row>
    <row r="338" spans="1:14" ht="14" hidden="1" x14ac:dyDescent="0.15">
      <c r="A338" s="366">
        <v>51</v>
      </c>
      <c r="B338" s="374"/>
      <c r="C338" s="379">
        <v>8356</v>
      </c>
      <c r="D338" s="379">
        <v>8018</v>
      </c>
      <c r="E338" s="379">
        <v>5565</v>
      </c>
      <c r="F338" s="379">
        <v>3976</v>
      </c>
      <c r="G338" s="379">
        <v>3119</v>
      </c>
      <c r="I338" s="375"/>
      <c r="J338" s="375"/>
      <c r="K338" s="375"/>
      <c r="L338" s="375"/>
      <c r="M338" s="375"/>
      <c r="N338" s="375"/>
    </row>
    <row r="339" spans="1:14" ht="14" hidden="1" x14ac:dyDescent="0.15">
      <c r="A339" s="366">
        <v>52</v>
      </c>
      <c r="B339" s="374"/>
      <c r="C339" s="379">
        <v>8356</v>
      </c>
      <c r="D339" s="379">
        <v>8018</v>
      </c>
      <c r="E339" s="379">
        <v>5565</v>
      </c>
      <c r="F339" s="379">
        <v>3976</v>
      </c>
      <c r="G339" s="379">
        <v>3119</v>
      </c>
      <c r="I339" s="375"/>
      <c r="J339" s="375"/>
      <c r="K339" s="375"/>
      <c r="L339" s="375"/>
      <c r="M339" s="375"/>
      <c r="N339" s="375"/>
    </row>
    <row r="340" spans="1:14" ht="14" hidden="1" x14ac:dyDescent="0.15">
      <c r="A340" s="366">
        <v>53</v>
      </c>
      <c r="B340" s="374"/>
      <c r="C340" s="379">
        <v>8356</v>
      </c>
      <c r="D340" s="379">
        <v>8018</v>
      </c>
      <c r="E340" s="379">
        <v>5565</v>
      </c>
      <c r="F340" s="379">
        <v>3976</v>
      </c>
      <c r="G340" s="379">
        <v>3119</v>
      </c>
      <c r="I340" s="375"/>
      <c r="J340" s="375"/>
      <c r="K340" s="375"/>
      <c r="L340" s="375"/>
      <c r="M340" s="375"/>
      <c r="N340" s="375"/>
    </row>
    <row r="341" spans="1:14" ht="14" hidden="1" x14ac:dyDescent="0.15">
      <c r="A341" s="366">
        <v>54</v>
      </c>
      <c r="B341" s="374"/>
      <c r="C341" s="379">
        <v>8356</v>
      </c>
      <c r="D341" s="379">
        <v>8018</v>
      </c>
      <c r="E341" s="379">
        <v>5565</v>
      </c>
      <c r="F341" s="379">
        <v>3976</v>
      </c>
      <c r="G341" s="379">
        <v>3119</v>
      </c>
      <c r="I341" s="375"/>
      <c r="J341" s="375"/>
      <c r="K341" s="375"/>
      <c r="L341" s="375"/>
      <c r="M341" s="375"/>
      <c r="N341" s="375"/>
    </row>
    <row r="342" spans="1:14" ht="14" hidden="1" x14ac:dyDescent="0.15">
      <c r="A342" s="366">
        <v>55</v>
      </c>
      <c r="B342" s="374"/>
      <c r="C342" s="379">
        <v>9425</v>
      </c>
      <c r="D342" s="379">
        <v>9042</v>
      </c>
      <c r="E342" s="379">
        <v>6262</v>
      </c>
      <c r="F342" s="379">
        <v>4472</v>
      </c>
      <c r="G342" s="379">
        <v>3510</v>
      </c>
      <c r="I342" s="375"/>
      <c r="J342" s="375"/>
      <c r="K342" s="375"/>
      <c r="L342" s="375"/>
      <c r="M342" s="375"/>
      <c r="N342" s="375"/>
    </row>
    <row r="343" spans="1:14" ht="14" hidden="1" x14ac:dyDescent="0.15">
      <c r="A343" s="366">
        <v>56</v>
      </c>
      <c r="B343" s="374"/>
      <c r="C343" s="379">
        <v>9425</v>
      </c>
      <c r="D343" s="379">
        <v>9042</v>
      </c>
      <c r="E343" s="379">
        <v>6262</v>
      </c>
      <c r="F343" s="379">
        <v>4472</v>
      </c>
      <c r="G343" s="379">
        <v>3510</v>
      </c>
      <c r="I343" s="375"/>
      <c r="J343" s="375"/>
      <c r="K343" s="375"/>
      <c r="L343" s="375"/>
      <c r="M343" s="375"/>
      <c r="N343" s="375"/>
    </row>
    <row r="344" spans="1:14" ht="14" hidden="1" x14ac:dyDescent="0.15">
      <c r="A344" s="366">
        <v>57</v>
      </c>
      <c r="B344" s="374"/>
      <c r="C344" s="379">
        <v>9425</v>
      </c>
      <c r="D344" s="379">
        <v>9042</v>
      </c>
      <c r="E344" s="379">
        <v>6262</v>
      </c>
      <c r="F344" s="379">
        <v>4472</v>
      </c>
      <c r="G344" s="379">
        <v>3510</v>
      </c>
      <c r="I344" s="375"/>
      <c r="J344" s="375"/>
      <c r="K344" s="375"/>
      <c r="L344" s="375"/>
      <c r="M344" s="375"/>
      <c r="N344" s="375"/>
    </row>
    <row r="345" spans="1:14" ht="14" hidden="1" x14ac:dyDescent="0.15">
      <c r="A345" s="366">
        <v>58</v>
      </c>
      <c r="B345" s="374"/>
      <c r="C345" s="379">
        <v>9425</v>
      </c>
      <c r="D345" s="379">
        <v>9042</v>
      </c>
      <c r="E345" s="379">
        <v>6262</v>
      </c>
      <c r="F345" s="379">
        <v>4472</v>
      </c>
      <c r="G345" s="379">
        <v>3510</v>
      </c>
      <c r="I345" s="375"/>
      <c r="J345" s="375"/>
      <c r="K345" s="375"/>
      <c r="L345" s="375"/>
      <c r="M345" s="375"/>
      <c r="N345" s="375"/>
    </row>
    <row r="346" spans="1:14" ht="14" hidden="1" x14ac:dyDescent="0.15">
      <c r="A346" s="366">
        <v>59</v>
      </c>
      <c r="B346" s="374"/>
      <c r="C346" s="379">
        <v>9425</v>
      </c>
      <c r="D346" s="379">
        <v>9042</v>
      </c>
      <c r="E346" s="379">
        <v>6262</v>
      </c>
      <c r="F346" s="379">
        <v>4472</v>
      </c>
      <c r="G346" s="379">
        <v>3510</v>
      </c>
      <c r="I346" s="375"/>
      <c r="J346" s="375"/>
      <c r="K346" s="375"/>
      <c r="L346" s="375"/>
      <c r="M346" s="375"/>
      <c r="N346" s="375"/>
    </row>
    <row r="347" spans="1:14" ht="14" hidden="1" x14ac:dyDescent="0.15">
      <c r="A347" s="366">
        <v>60</v>
      </c>
      <c r="B347" s="374"/>
      <c r="C347" s="379">
        <v>10137</v>
      </c>
      <c r="D347" s="379">
        <v>9726</v>
      </c>
      <c r="E347" s="379">
        <v>6728</v>
      </c>
      <c r="F347" s="379">
        <v>4805</v>
      </c>
      <c r="G347" s="379">
        <v>3770</v>
      </c>
      <c r="I347" s="375"/>
      <c r="J347" s="375"/>
      <c r="K347" s="375"/>
      <c r="L347" s="375"/>
      <c r="M347" s="375"/>
      <c r="N347" s="375"/>
    </row>
    <row r="348" spans="1:14" ht="14" hidden="1" x14ac:dyDescent="0.15">
      <c r="A348" s="366">
        <v>61</v>
      </c>
      <c r="B348" s="374"/>
      <c r="C348" s="379">
        <v>11379</v>
      </c>
      <c r="D348" s="379">
        <v>10919</v>
      </c>
      <c r="E348" s="379">
        <v>7547</v>
      </c>
      <c r="F348" s="379">
        <v>5391</v>
      </c>
      <c r="G348" s="379">
        <v>4228</v>
      </c>
      <c r="I348" s="375"/>
      <c r="J348" s="375"/>
      <c r="K348" s="375"/>
      <c r="L348" s="375"/>
      <c r="M348" s="375"/>
      <c r="N348" s="375"/>
    </row>
    <row r="349" spans="1:14" ht="14" hidden="1" x14ac:dyDescent="0.15">
      <c r="A349" s="366">
        <v>62</v>
      </c>
      <c r="B349" s="374"/>
      <c r="C349" s="379">
        <v>12725</v>
      </c>
      <c r="D349" s="379">
        <v>12210</v>
      </c>
      <c r="E349" s="379">
        <v>8434</v>
      </c>
      <c r="F349" s="379">
        <v>6023</v>
      </c>
      <c r="G349" s="379">
        <v>4727</v>
      </c>
      <c r="I349" s="375"/>
      <c r="J349" s="375"/>
      <c r="K349" s="375"/>
      <c r="L349" s="375"/>
      <c r="M349" s="375"/>
      <c r="N349" s="375"/>
    </row>
    <row r="350" spans="1:14" ht="14" hidden="1" x14ac:dyDescent="0.15">
      <c r="A350" s="366">
        <v>63</v>
      </c>
      <c r="B350" s="374"/>
      <c r="C350" s="379">
        <v>14169</v>
      </c>
      <c r="D350" s="379">
        <v>13597</v>
      </c>
      <c r="E350" s="379">
        <v>9395</v>
      </c>
      <c r="F350" s="379">
        <v>6711</v>
      </c>
      <c r="G350" s="379">
        <v>5267</v>
      </c>
      <c r="I350" s="375"/>
      <c r="J350" s="375"/>
      <c r="K350" s="375"/>
      <c r="L350" s="375"/>
      <c r="M350" s="375"/>
      <c r="N350" s="375"/>
    </row>
    <row r="351" spans="1:14" ht="14" hidden="1" x14ac:dyDescent="0.15">
      <c r="A351" s="366">
        <v>64</v>
      </c>
      <c r="B351" s="374"/>
      <c r="C351" s="379">
        <v>15720</v>
      </c>
      <c r="D351" s="379">
        <v>15083</v>
      </c>
      <c r="E351" s="379">
        <v>10427</v>
      </c>
      <c r="F351" s="379">
        <v>7448</v>
      </c>
      <c r="G351" s="379">
        <v>5841</v>
      </c>
      <c r="I351" s="375"/>
      <c r="J351" s="375"/>
      <c r="K351" s="375"/>
      <c r="L351" s="375"/>
      <c r="M351" s="375"/>
      <c r="N351" s="375"/>
    </row>
    <row r="352" spans="1:14" ht="14" hidden="1" x14ac:dyDescent="0.15">
      <c r="A352" s="366">
        <v>65</v>
      </c>
      <c r="B352" s="374"/>
      <c r="C352" s="379">
        <v>17372</v>
      </c>
      <c r="D352" s="379">
        <v>16668</v>
      </c>
      <c r="E352" s="379">
        <v>11530</v>
      </c>
      <c r="F352" s="379">
        <v>8234</v>
      </c>
      <c r="G352" s="379">
        <v>6460</v>
      </c>
      <c r="I352" s="375"/>
      <c r="J352" s="375"/>
      <c r="K352" s="375"/>
      <c r="L352" s="375"/>
      <c r="M352" s="375"/>
      <c r="N352" s="375"/>
    </row>
    <row r="353" spans="1:14" ht="14" hidden="1" x14ac:dyDescent="0.15">
      <c r="A353" s="366">
        <v>66</v>
      </c>
      <c r="B353" s="374"/>
      <c r="C353" s="379">
        <v>19125</v>
      </c>
      <c r="D353" s="379">
        <v>18351</v>
      </c>
      <c r="E353" s="379">
        <v>12707</v>
      </c>
      <c r="F353" s="379">
        <v>9075</v>
      </c>
      <c r="G353" s="379">
        <v>7120</v>
      </c>
      <c r="I353" s="375"/>
      <c r="J353" s="375"/>
      <c r="K353" s="375"/>
      <c r="L353" s="375"/>
      <c r="M353" s="375"/>
      <c r="N353" s="375"/>
    </row>
    <row r="354" spans="1:14" ht="14" hidden="1" x14ac:dyDescent="0.15">
      <c r="A354" s="366">
        <v>67</v>
      </c>
      <c r="B354" s="374"/>
      <c r="C354" s="379">
        <v>20981</v>
      </c>
      <c r="D354" s="379">
        <v>20131</v>
      </c>
      <c r="E354" s="379">
        <v>13952</v>
      </c>
      <c r="F354" s="379">
        <v>9964</v>
      </c>
      <c r="G354" s="379">
        <v>7817</v>
      </c>
      <c r="I354" s="375"/>
      <c r="J354" s="375"/>
      <c r="K354" s="375"/>
      <c r="L354" s="375"/>
      <c r="M354" s="375"/>
      <c r="N354" s="375"/>
    </row>
    <row r="355" spans="1:14" ht="14" hidden="1" x14ac:dyDescent="0.15">
      <c r="A355" s="366">
        <v>68</v>
      </c>
      <c r="B355" s="374"/>
      <c r="C355" s="379">
        <v>22939</v>
      </c>
      <c r="D355" s="379">
        <v>22009</v>
      </c>
      <c r="E355" s="379">
        <v>15270</v>
      </c>
      <c r="F355" s="379">
        <v>10907</v>
      </c>
      <c r="G355" s="379">
        <v>8558</v>
      </c>
      <c r="I355" s="375"/>
      <c r="J355" s="375"/>
      <c r="K355" s="375"/>
      <c r="L355" s="375"/>
      <c r="M355" s="375"/>
      <c r="N355" s="375"/>
    </row>
    <row r="356" spans="1:14" ht="14" hidden="1" x14ac:dyDescent="0.15">
      <c r="A356" s="366">
        <v>69</v>
      </c>
      <c r="B356" s="374"/>
      <c r="C356" s="379">
        <v>24999</v>
      </c>
      <c r="D356" s="379">
        <v>23987</v>
      </c>
      <c r="E356" s="379">
        <v>16660</v>
      </c>
      <c r="F356" s="379">
        <v>11897</v>
      </c>
      <c r="G356" s="379">
        <v>9334</v>
      </c>
      <c r="I356" s="375"/>
      <c r="J356" s="375"/>
      <c r="K356" s="375"/>
      <c r="L356" s="375"/>
      <c r="M356" s="375"/>
      <c r="N356" s="375"/>
    </row>
    <row r="357" spans="1:14" ht="14" hidden="1" x14ac:dyDescent="0.15">
      <c r="A357" s="366">
        <v>70</v>
      </c>
      <c r="B357" s="374"/>
      <c r="C357" s="379">
        <v>27163</v>
      </c>
      <c r="D357" s="379">
        <v>26063</v>
      </c>
      <c r="E357" s="379">
        <v>18120</v>
      </c>
      <c r="F357" s="379">
        <v>12942</v>
      </c>
      <c r="G357" s="379">
        <v>10154</v>
      </c>
      <c r="I357" s="375"/>
      <c r="J357" s="375"/>
      <c r="K357" s="375"/>
      <c r="L357" s="375"/>
      <c r="M357" s="375"/>
      <c r="N357" s="375"/>
    </row>
    <row r="358" spans="1:14" ht="14" hidden="1" x14ac:dyDescent="0.15">
      <c r="A358" s="366">
        <v>71</v>
      </c>
      <c r="B358" s="374"/>
      <c r="C358" s="379">
        <v>29429</v>
      </c>
      <c r="D358" s="379">
        <v>28236</v>
      </c>
      <c r="E358" s="379">
        <v>19654</v>
      </c>
      <c r="F358" s="379">
        <v>14034</v>
      </c>
      <c r="G358" s="379">
        <v>11012</v>
      </c>
      <c r="I358" s="375"/>
      <c r="J358" s="375"/>
      <c r="K358" s="375"/>
      <c r="L358" s="375"/>
      <c r="M358" s="375"/>
      <c r="N358" s="375"/>
    </row>
    <row r="359" spans="1:14" ht="14" hidden="1" x14ac:dyDescent="0.15">
      <c r="A359" s="366">
        <v>72</v>
      </c>
      <c r="B359" s="374"/>
      <c r="C359" s="379">
        <v>31796</v>
      </c>
      <c r="D359" s="379">
        <v>30508</v>
      </c>
      <c r="E359" s="379">
        <v>21259</v>
      </c>
      <c r="F359" s="379">
        <v>15183</v>
      </c>
      <c r="G359" s="379">
        <v>11910</v>
      </c>
      <c r="I359" s="375"/>
      <c r="J359" s="375"/>
      <c r="K359" s="375"/>
      <c r="L359" s="375"/>
      <c r="M359" s="375"/>
      <c r="N359" s="375"/>
    </row>
    <row r="360" spans="1:14" ht="14" hidden="1" x14ac:dyDescent="0.15">
      <c r="A360" s="366">
        <v>73</v>
      </c>
      <c r="B360" s="374"/>
      <c r="C360" s="379">
        <v>34267</v>
      </c>
      <c r="D360" s="379">
        <v>32877</v>
      </c>
      <c r="E360" s="379">
        <v>22934</v>
      </c>
      <c r="F360" s="379">
        <v>16378</v>
      </c>
      <c r="G360" s="379">
        <v>12848</v>
      </c>
      <c r="I360" s="375"/>
      <c r="J360" s="375"/>
      <c r="K360" s="375"/>
      <c r="L360" s="375"/>
      <c r="M360" s="375"/>
      <c r="N360" s="375"/>
    </row>
    <row r="361" spans="1:14" ht="14" hidden="1" x14ac:dyDescent="0.15">
      <c r="A361" s="366">
        <v>74</v>
      </c>
      <c r="B361" s="374"/>
      <c r="C361" s="379">
        <v>36840</v>
      </c>
      <c r="D361" s="379">
        <v>35346</v>
      </c>
      <c r="E361" s="379">
        <v>24683</v>
      </c>
      <c r="F361" s="379">
        <v>17626</v>
      </c>
      <c r="G361" s="379">
        <v>13830</v>
      </c>
      <c r="I361" s="375"/>
      <c r="J361" s="375"/>
      <c r="K361" s="375"/>
      <c r="L361" s="375"/>
      <c r="M361" s="375"/>
      <c r="N361" s="375"/>
    </row>
    <row r="362" spans="1:14" ht="14" hidden="1" x14ac:dyDescent="0.15">
      <c r="A362" s="366">
        <v>75</v>
      </c>
      <c r="B362" s="374"/>
      <c r="C362" s="379">
        <v>39511</v>
      </c>
      <c r="D362" s="379">
        <v>37911</v>
      </c>
      <c r="E362" s="379">
        <v>26502</v>
      </c>
      <c r="F362" s="379">
        <v>18927</v>
      </c>
      <c r="G362" s="379">
        <v>14847</v>
      </c>
      <c r="I362" s="375"/>
      <c r="J362" s="375"/>
      <c r="K362" s="375"/>
      <c r="L362" s="375"/>
      <c r="M362" s="375"/>
      <c r="N362" s="375"/>
    </row>
    <row r="363" spans="1:14" ht="14" hidden="1" x14ac:dyDescent="0.15">
      <c r="A363" s="366">
        <v>76</v>
      </c>
      <c r="B363" s="374"/>
      <c r="C363" s="379">
        <v>39511</v>
      </c>
      <c r="D363" s="379">
        <v>37911</v>
      </c>
      <c r="E363" s="379">
        <v>26502</v>
      </c>
      <c r="F363" s="379">
        <v>18927</v>
      </c>
      <c r="G363" s="379">
        <v>14847</v>
      </c>
      <c r="I363" s="375"/>
      <c r="J363" s="375"/>
      <c r="K363" s="375"/>
      <c r="L363" s="375"/>
      <c r="M363" s="375"/>
      <c r="N363" s="375"/>
    </row>
    <row r="364" spans="1:14" ht="14" hidden="1" x14ac:dyDescent="0.15">
      <c r="A364" s="366">
        <v>77</v>
      </c>
      <c r="B364" s="374"/>
      <c r="C364" s="379">
        <v>39511</v>
      </c>
      <c r="D364" s="379">
        <v>37911</v>
      </c>
      <c r="E364" s="379">
        <v>26502</v>
      </c>
      <c r="F364" s="379">
        <v>18927</v>
      </c>
      <c r="G364" s="379">
        <v>14847</v>
      </c>
      <c r="I364" s="375"/>
      <c r="J364" s="375"/>
      <c r="K364" s="375"/>
      <c r="L364" s="375"/>
      <c r="M364" s="375"/>
      <c r="N364" s="375"/>
    </row>
    <row r="365" spans="1:14" ht="14" hidden="1" x14ac:dyDescent="0.15">
      <c r="A365" s="366">
        <v>78</v>
      </c>
      <c r="B365" s="374"/>
      <c r="C365" s="379">
        <v>39511</v>
      </c>
      <c r="D365" s="379">
        <v>37911</v>
      </c>
      <c r="E365" s="379">
        <v>26502</v>
      </c>
      <c r="F365" s="379">
        <v>18927</v>
      </c>
      <c r="G365" s="379">
        <v>14847</v>
      </c>
      <c r="I365" s="375"/>
      <c r="J365" s="375"/>
      <c r="K365" s="375"/>
      <c r="L365" s="375"/>
      <c r="M365" s="375"/>
      <c r="N365" s="375"/>
    </row>
    <row r="366" spans="1:14" ht="14" hidden="1" x14ac:dyDescent="0.15">
      <c r="A366" s="366">
        <v>79</v>
      </c>
      <c r="B366" s="374"/>
      <c r="C366" s="379">
        <v>39511</v>
      </c>
      <c r="D366" s="379">
        <v>37911</v>
      </c>
      <c r="E366" s="379">
        <v>26502</v>
      </c>
      <c r="F366" s="379">
        <v>18927</v>
      </c>
      <c r="G366" s="379">
        <v>14847</v>
      </c>
      <c r="I366" s="375"/>
      <c r="J366" s="375"/>
      <c r="K366" s="375"/>
      <c r="L366" s="375"/>
      <c r="M366" s="375"/>
      <c r="N366" s="375"/>
    </row>
    <row r="367" spans="1:14" ht="14" hidden="1" x14ac:dyDescent="0.15">
      <c r="A367" s="366">
        <v>80</v>
      </c>
      <c r="B367" s="374"/>
      <c r="C367" s="379">
        <v>39511</v>
      </c>
      <c r="D367" s="379">
        <v>37911</v>
      </c>
      <c r="E367" s="379">
        <v>26502</v>
      </c>
      <c r="F367" s="379">
        <v>18927</v>
      </c>
      <c r="G367" s="379">
        <v>14847</v>
      </c>
      <c r="I367" s="375"/>
      <c r="J367" s="375"/>
      <c r="K367" s="375"/>
      <c r="L367" s="375"/>
      <c r="M367" s="375"/>
      <c r="N367" s="375"/>
    </row>
    <row r="368" spans="1:14" ht="14" hidden="1" x14ac:dyDescent="0.15">
      <c r="A368" s="366">
        <v>81</v>
      </c>
      <c r="B368" s="374"/>
      <c r="C368" s="379">
        <v>39511</v>
      </c>
      <c r="D368" s="379">
        <v>37911</v>
      </c>
      <c r="E368" s="379">
        <v>26502</v>
      </c>
      <c r="F368" s="379">
        <v>18927</v>
      </c>
      <c r="G368" s="379">
        <v>14847</v>
      </c>
      <c r="I368" s="375"/>
      <c r="J368" s="375"/>
      <c r="K368" s="375"/>
      <c r="L368" s="375"/>
      <c r="M368" s="375"/>
      <c r="N368" s="375"/>
    </row>
    <row r="369" spans="1:14" ht="14" hidden="1" x14ac:dyDescent="0.15">
      <c r="A369" s="366">
        <v>82</v>
      </c>
      <c r="B369" s="374"/>
      <c r="C369" s="379">
        <v>39511</v>
      </c>
      <c r="D369" s="379">
        <v>37911</v>
      </c>
      <c r="E369" s="379">
        <v>26502</v>
      </c>
      <c r="F369" s="379">
        <v>18927</v>
      </c>
      <c r="G369" s="379">
        <v>14847</v>
      </c>
      <c r="I369" s="375"/>
      <c r="J369" s="375"/>
      <c r="K369" s="375"/>
      <c r="L369" s="375"/>
      <c r="M369" s="375"/>
      <c r="N369" s="375"/>
    </row>
    <row r="370" spans="1:14" ht="14" hidden="1" x14ac:dyDescent="0.15">
      <c r="A370" s="366">
        <v>83</v>
      </c>
      <c r="B370" s="374"/>
      <c r="C370" s="379">
        <v>39511</v>
      </c>
      <c r="D370" s="379">
        <v>37911</v>
      </c>
      <c r="E370" s="379">
        <v>26502</v>
      </c>
      <c r="F370" s="379">
        <v>18927</v>
      </c>
      <c r="G370" s="379">
        <v>14847</v>
      </c>
      <c r="I370" s="375"/>
      <c r="J370" s="375"/>
      <c r="K370" s="375"/>
      <c r="L370" s="375"/>
      <c r="M370" s="375"/>
      <c r="N370" s="375"/>
    </row>
    <row r="371" spans="1:14" ht="14" hidden="1" x14ac:dyDescent="0.15">
      <c r="A371" s="366">
        <v>84</v>
      </c>
      <c r="B371" s="374" t="s">
        <v>3</v>
      </c>
      <c r="C371" s="379">
        <v>39511</v>
      </c>
      <c r="D371" s="379">
        <v>37911</v>
      </c>
      <c r="E371" s="379">
        <v>26502</v>
      </c>
      <c r="F371" s="379">
        <v>18927</v>
      </c>
      <c r="G371" s="379">
        <v>14847</v>
      </c>
      <c r="I371" s="375"/>
      <c r="J371" s="375"/>
      <c r="K371" s="375"/>
      <c r="L371" s="375"/>
      <c r="M371" s="375"/>
      <c r="N371" s="375"/>
    </row>
    <row r="372" spans="1:14" ht="14" hidden="1" x14ac:dyDescent="0.15">
      <c r="A372" s="366">
        <v>1</v>
      </c>
      <c r="B372" s="374" t="s">
        <v>4</v>
      </c>
      <c r="C372" s="379">
        <v>1949</v>
      </c>
      <c r="D372" s="379">
        <v>1871</v>
      </c>
      <c r="E372" s="379">
        <v>1390</v>
      </c>
      <c r="F372" s="379">
        <v>994</v>
      </c>
      <c r="G372" s="379">
        <v>783</v>
      </c>
      <c r="I372" s="375"/>
      <c r="J372" s="375"/>
      <c r="K372" s="375"/>
      <c r="L372" s="375"/>
      <c r="M372" s="375"/>
      <c r="N372" s="375"/>
    </row>
    <row r="373" spans="1:14" ht="14" hidden="1" x14ac:dyDescent="0.15">
      <c r="A373" s="366">
        <v>2</v>
      </c>
      <c r="B373" s="374" t="s">
        <v>1</v>
      </c>
      <c r="C373" s="379">
        <v>3315</v>
      </c>
      <c r="D373" s="379">
        <v>3179</v>
      </c>
      <c r="E373" s="379">
        <v>2362</v>
      </c>
      <c r="F373" s="379">
        <v>1689</v>
      </c>
      <c r="G373" s="379">
        <v>1323</v>
      </c>
      <c r="I373" s="375"/>
      <c r="J373" s="375"/>
      <c r="K373" s="375"/>
      <c r="L373" s="375"/>
      <c r="M373" s="375"/>
      <c r="N373" s="375"/>
    </row>
    <row r="374" spans="1:14" ht="14" hidden="1" x14ac:dyDescent="0.15">
      <c r="A374" s="366">
        <v>3</v>
      </c>
      <c r="B374" s="374" t="s">
        <v>5</v>
      </c>
      <c r="C374" s="379">
        <v>4680</v>
      </c>
      <c r="D374" s="379">
        <v>4491</v>
      </c>
      <c r="E374" s="379">
        <v>3337</v>
      </c>
      <c r="F374" s="379">
        <v>2384</v>
      </c>
      <c r="G374" s="379">
        <v>1870</v>
      </c>
      <c r="I374" s="375"/>
      <c r="J374" s="375"/>
      <c r="K374" s="375"/>
      <c r="L374" s="375"/>
      <c r="M374" s="375"/>
      <c r="N374" s="375"/>
    </row>
    <row r="375" spans="1:14" hidden="1" x14ac:dyDescent="0.15">
      <c r="A375" s="366"/>
      <c r="B375" s="376"/>
      <c r="C375" s="377"/>
      <c r="D375" s="377"/>
      <c r="E375" s="377"/>
      <c r="F375" s="377"/>
      <c r="G375" s="377"/>
    </row>
    <row r="376" spans="1:14" ht="18" hidden="1" x14ac:dyDescent="0.2">
      <c r="A376" s="527" t="s">
        <v>20</v>
      </c>
      <c r="B376" s="528"/>
      <c r="C376" s="528"/>
      <c r="D376" s="528"/>
      <c r="E376" s="528"/>
      <c r="F376" s="528"/>
      <c r="G376" s="528"/>
    </row>
    <row r="377" spans="1:14" hidden="1" x14ac:dyDescent="0.15">
      <c r="A377" s="529" t="s">
        <v>0</v>
      </c>
      <c r="B377" s="530"/>
      <c r="C377" s="530"/>
      <c r="D377" s="530"/>
      <c r="E377" s="530"/>
      <c r="F377" s="530"/>
      <c r="G377" s="530"/>
    </row>
    <row r="378" spans="1:14" hidden="1" x14ac:dyDescent="0.15">
      <c r="A378" s="366" t="s">
        <v>2</v>
      </c>
      <c r="B378" s="367" t="s">
        <v>2</v>
      </c>
      <c r="C378" s="368">
        <v>2000</v>
      </c>
      <c r="D378" s="368">
        <v>3500</v>
      </c>
      <c r="E378" s="380">
        <v>5000</v>
      </c>
      <c r="F378" s="368">
        <v>10000</v>
      </c>
      <c r="G378" s="368">
        <v>20000</v>
      </c>
    </row>
    <row r="379" spans="1:14" hidden="1" x14ac:dyDescent="0.15">
      <c r="A379" s="366">
        <v>18</v>
      </c>
      <c r="B379" s="374"/>
      <c r="C379" s="10">
        <f t="shared" ref="C379:G394" si="11">+C305*$K$2</f>
        <v>389.66666666666669</v>
      </c>
      <c r="D379" s="10">
        <f t="shared" si="11"/>
        <v>373.89333333333337</v>
      </c>
      <c r="E379" s="10">
        <f t="shared" si="11"/>
        <v>273.84000000000003</v>
      </c>
      <c r="F379" s="10">
        <f t="shared" si="11"/>
        <v>195.72</v>
      </c>
      <c r="G379" s="10">
        <f t="shared" si="11"/>
        <v>153.72</v>
      </c>
    </row>
    <row r="380" spans="1:14" hidden="1" x14ac:dyDescent="0.15">
      <c r="A380" s="366">
        <v>19</v>
      </c>
      <c r="B380" s="374"/>
      <c r="C380" s="10">
        <f t="shared" si="11"/>
        <v>389.66666666666669</v>
      </c>
      <c r="D380" s="10">
        <f t="shared" si="11"/>
        <v>373.89333333333337</v>
      </c>
      <c r="E380" s="10">
        <f t="shared" si="11"/>
        <v>273.84000000000003</v>
      </c>
      <c r="F380" s="10">
        <f t="shared" si="11"/>
        <v>195.72</v>
      </c>
      <c r="G380" s="10">
        <f t="shared" si="11"/>
        <v>153.72</v>
      </c>
    </row>
    <row r="381" spans="1:14" hidden="1" x14ac:dyDescent="0.15">
      <c r="A381" s="366">
        <v>20</v>
      </c>
      <c r="B381" s="374"/>
      <c r="C381" s="10">
        <f t="shared" si="11"/>
        <v>389.66666666666669</v>
      </c>
      <c r="D381" s="10">
        <f t="shared" si="11"/>
        <v>373.89333333333337</v>
      </c>
      <c r="E381" s="10">
        <f t="shared" si="11"/>
        <v>273.84000000000003</v>
      </c>
      <c r="F381" s="10">
        <f t="shared" si="11"/>
        <v>195.72</v>
      </c>
      <c r="G381" s="10">
        <f t="shared" si="11"/>
        <v>153.72</v>
      </c>
    </row>
    <row r="382" spans="1:14" hidden="1" x14ac:dyDescent="0.15">
      <c r="A382" s="366">
        <v>21</v>
      </c>
      <c r="B382" s="374"/>
      <c r="C382" s="10">
        <f t="shared" si="11"/>
        <v>389.66666666666669</v>
      </c>
      <c r="D382" s="10">
        <f t="shared" si="11"/>
        <v>373.89333333333337</v>
      </c>
      <c r="E382" s="10">
        <f t="shared" si="11"/>
        <v>273.84000000000003</v>
      </c>
      <c r="F382" s="10">
        <f t="shared" si="11"/>
        <v>195.72</v>
      </c>
      <c r="G382" s="10">
        <f t="shared" si="11"/>
        <v>153.72</v>
      </c>
    </row>
    <row r="383" spans="1:14" hidden="1" x14ac:dyDescent="0.15">
      <c r="A383" s="366">
        <v>22</v>
      </c>
      <c r="B383" s="374"/>
      <c r="C383" s="10">
        <f t="shared" si="11"/>
        <v>389.66666666666669</v>
      </c>
      <c r="D383" s="10">
        <f t="shared" si="11"/>
        <v>373.89333333333337</v>
      </c>
      <c r="E383" s="10">
        <f t="shared" si="11"/>
        <v>273.84000000000003</v>
      </c>
      <c r="F383" s="10">
        <f t="shared" si="11"/>
        <v>195.72</v>
      </c>
      <c r="G383" s="10">
        <f t="shared" si="11"/>
        <v>153.72</v>
      </c>
    </row>
    <row r="384" spans="1:14" hidden="1" x14ac:dyDescent="0.15">
      <c r="A384" s="366">
        <v>23</v>
      </c>
      <c r="B384" s="374"/>
      <c r="C384" s="10">
        <f t="shared" si="11"/>
        <v>389.66666666666669</v>
      </c>
      <c r="D384" s="10">
        <f t="shared" si="11"/>
        <v>373.89333333333337</v>
      </c>
      <c r="E384" s="10">
        <f t="shared" si="11"/>
        <v>273.84000000000003</v>
      </c>
      <c r="F384" s="10">
        <f t="shared" si="11"/>
        <v>195.72</v>
      </c>
      <c r="G384" s="10">
        <f t="shared" si="11"/>
        <v>153.72</v>
      </c>
    </row>
    <row r="385" spans="1:7" hidden="1" x14ac:dyDescent="0.15">
      <c r="A385" s="366">
        <v>24</v>
      </c>
      <c r="B385" s="374"/>
      <c r="C385" s="10">
        <f t="shared" si="11"/>
        <v>389.66666666666669</v>
      </c>
      <c r="D385" s="10">
        <f t="shared" si="11"/>
        <v>373.89333333333337</v>
      </c>
      <c r="E385" s="10">
        <f t="shared" si="11"/>
        <v>273.84000000000003</v>
      </c>
      <c r="F385" s="10">
        <f t="shared" si="11"/>
        <v>195.72</v>
      </c>
      <c r="G385" s="10">
        <f t="shared" si="11"/>
        <v>153.72</v>
      </c>
    </row>
    <row r="386" spans="1:7" hidden="1" x14ac:dyDescent="0.15">
      <c r="A386" s="366">
        <v>25</v>
      </c>
      <c r="B386" s="374"/>
      <c r="C386" s="10">
        <f t="shared" si="11"/>
        <v>420.4666666666667</v>
      </c>
      <c r="D386" s="10">
        <f t="shared" si="11"/>
        <v>403.38666666666671</v>
      </c>
      <c r="E386" s="10">
        <f t="shared" si="11"/>
        <v>292.13333333333333</v>
      </c>
      <c r="F386" s="10">
        <f t="shared" si="11"/>
        <v>208.78666666666669</v>
      </c>
      <c r="G386" s="10">
        <f t="shared" si="11"/>
        <v>163.80000000000001</v>
      </c>
    </row>
    <row r="387" spans="1:7" hidden="1" x14ac:dyDescent="0.15">
      <c r="A387" s="366">
        <v>26</v>
      </c>
      <c r="B387" s="374"/>
      <c r="C387" s="10">
        <f t="shared" si="11"/>
        <v>420.4666666666667</v>
      </c>
      <c r="D387" s="10">
        <f t="shared" si="11"/>
        <v>403.38666666666671</v>
      </c>
      <c r="E387" s="10">
        <f t="shared" si="11"/>
        <v>292.13333333333333</v>
      </c>
      <c r="F387" s="10">
        <f t="shared" si="11"/>
        <v>208.78666666666669</v>
      </c>
      <c r="G387" s="10">
        <f t="shared" si="11"/>
        <v>163.80000000000001</v>
      </c>
    </row>
    <row r="388" spans="1:7" hidden="1" x14ac:dyDescent="0.15">
      <c r="A388" s="366">
        <v>27</v>
      </c>
      <c r="B388" s="374"/>
      <c r="C388" s="10">
        <f t="shared" si="11"/>
        <v>420.4666666666667</v>
      </c>
      <c r="D388" s="10">
        <f t="shared" si="11"/>
        <v>403.38666666666671</v>
      </c>
      <c r="E388" s="10">
        <f t="shared" si="11"/>
        <v>292.13333333333333</v>
      </c>
      <c r="F388" s="10">
        <f t="shared" si="11"/>
        <v>208.78666666666669</v>
      </c>
      <c r="G388" s="10">
        <f t="shared" si="11"/>
        <v>163.80000000000001</v>
      </c>
    </row>
    <row r="389" spans="1:7" hidden="1" x14ac:dyDescent="0.15">
      <c r="A389" s="366">
        <v>28</v>
      </c>
      <c r="B389" s="374"/>
      <c r="C389" s="10">
        <f t="shared" si="11"/>
        <v>420.4666666666667</v>
      </c>
      <c r="D389" s="10">
        <f t="shared" si="11"/>
        <v>403.38666666666671</v>
      </c>
      <c r="E389" s="10">
        <f t="shared" si="11"/>
        <v>292.13333333333333</v>
      </c>
      <c r="F389" s="10">
        <f t="shared" si="11"/>
        <v>208.78666666666669</v>
      </c>
      <c r="G389" s="10">
        <f t="shared" si="11"/>
        <v>163.80000000000001</v>
      </c>
    </row>
    <row r="390" spans="1:7" hidden="1" x14ac:dyDescent="0.15">
      <c r="A390" s="366">
        <v>29</v>
      </c>
      <c r="B390" s="374"/>
      <c r="C390" s="10">
        <f t="shared" si="11"/>
        <v>420.4666666666667</v>
      </c>
      <c r="D390" s="10">
        <f t="shared" si="11"/>
        <v>403.38666666666671</v>
      </c>
      <c r="E390" s="10">
        <f t="shared" si="11"/>
        <v>292.13333333333333</v>
      </c>
      <c r="F390" s="10">
        <f t="shared" si="11"/>
        <v>208.78666666666669</v>
      </c>
      <c r="G390" s="10">
        <f t="shared" si="11"/>
        <v>163.80000000000001</v>
      </c>
    </row>
    <row r="391" spans="1:7" hidden="1" x14ac:dyDescent="0.15">
      <c r="A391" s="366">
        <v>30</v>
      </c>
      <c r="B391" s="374"/>
      <c r="C391" s="10">
        <f t="shared" si="11"/>
        <v>474.32000000000005</v>
      </c>
      <c r="D391" s="10">
        <f t="shared" si="11"/>
        <v>455.18666666666667</v>
      </c>
      <c r="E391" s="10">
        <f t="shared" si="11"/>
        <v>324.98666666666668</v>
      </c>
      <c r="F391" s="10">
        <f t="shared" si="11"/>
        <v>232.21333333333334</v>
      </c>
      <c r="G391" s="10">
        <f t="shared" si="11"/>
        <v>182.28</v>
      </c>
    </row>
    <row r="392" spans="1:7" hidden="1" x14ac:dyDescent="0.15">
      <c r="A392" s="366">
        <v>31</v>
      </c>
      <c r="B392" s="374"/>
      <c r="C392" s="10">
        <f t="shared" si="11"/>
        <v>474.32000000000005</v>
      </c>
      <c r="D392" s="10">
        <f t="shared" si="11"/>
        <v>455.18666666666667</v>
      </c>
      <c r="E392" s="10">
        <f t="shared" si="11"/>
        <v>324.98666666666668</v>
      </c>
      <c r="F392" s="10">
        <f t="shared" si="11"/>
        <v>232.21333333333334</v>
      </c>
      <c r="G392" s="10">
        <f t="shared" si="11"/>
        <v>182.28</v>
      </c>
    </row>
    <row r="393" spans="1:7" hidden="1" x14ac:dyDescent="0.15">
      <c r="A393" s="366">
        <v>32</v>
      </c>
      <c r="B393" s="374"/>
      <c r="C393" s="10">
        <f t="shared" si="11"/>
        <v>474.32000000000005</v>
      </c>
      <c r="D393" s="10">
        <f t="shared" si="11"/>
        <v>455.18666666666667</v>
      </c>
      <c r="E393" s="10">
        <f t="shared" si="11"/>
        <v>324.98666666666668</v>
      </c>
      <c r="F393" s="10">
        <f t="shared" si="11"/>
        <v>232.21333333333334</v>
      </c>
      <c r="G393" s="10">
        <f t="shared" si="11"/>
        <v>182.28</v>
      </c>
    </row>
    <row r="394" spans="1:7" hidden="1" x14ac:dyDescent="0.15">
      <c r="A394" s="366">
        <v>33</v>
      </c>
      <c r="B394" s="374"/>
      <c r="C394" s="10">
        <f t="shared" si="11"/>
        <v>474.32000000000005</v>
      </c>
      <c r="D394" s="10">
        <f t="shared" si="11"/>
        <v>455.18666666666667</v>
      </c>
      <c r="E394" s="10">
        <f t="shared" si="11"/>
        <v>324.98666666666668</v>
      </c>
      <c r="F394" s="10">
        <f t="shared" si="11"/>
        <v>232.21333333333334</v>
      </c>
      <c r="G394" s="10">
        <f t="shared" si="11"/>
        <v>182.28</v>
      </c>
    </row>
    <row r="395" spans="1:7" hidden="1" x14ac:dyDescent="0.15">
      <c r="A395" s="366">
        <v>34</v>
      </c>
      <c r="B395" s="374"/>
      <c r="C395" s="10">
        <f t="shared" ref="C395:G410" si="12">+C321*$K$2</f>
        <v>474.32000000000005</v>
      </c>
      <c r="D395" s="10">
        <f t="shared" si="12"/>
        <v>455.18666666666667</v>
      </c>
      <c r="E395" s="10">
        <f t="shared" si="12"/>
        <v>324.98666666666668</v>
      </c>
      <c r="F395" s="10">
        <f t="shared" si="12"/>
        <v>232.21333333333334</v>
      </c>
      <c r="G395" s="10">
        <f t="shared" si="12"/>
        <v>182.28</v>
      </c>
    </row>
    <row r="396" spans="1:7" hidden="1" x14ac:dyDescent="0.15">
      <c r="A396" s="366">
        <v>35</v>
      </c>
      <c r="B396" s="374"/>
      <c r="C396" s="10">
        <f t="shared" si="12"/>
        <v>536.94666666666672</v>
      </c>
      <c r="D396" s="10">
        <f t="shared" si="12"/>
        <v>515.10666666666668</v>
      </c>
      <c r="E396" s="10">
        <f t="shared" si="12"/>
        <v>363.81333333333333</v>
      </c>
      <c r="F396" s="10">
        <f t="shared" si="12"/>
        <v>260.0266666666667</v>
      </c>
      <c r="G396" s="10">
        <f t="shared" si="12"/>
        <v>204.02666666666667</v>
      </c>
    </row>
    <row r="397" spans="1:7" hidden="1" x14ac:dyDescent="0.15">
      <c r="A397" s="366">
        <v>36</v>
      </c>
      <c r="B397" s="374"/>
      <c r="C397" s="10">
        <f t="shared" si="12"/>
        <v>536.94666666666672</v>
      </c>
      <c r="D397" s="10">
        <f t="shared" si="12"/>
        <v>515.10666666666668</v>
      </c>
      <c r="E397" s="10">
        <f t="shared" si="12"/>
        <v>363.81333333333333</v>
      </c>
      <c r="F397" s="10">
        <f t="shared" si="12"/>
        <v>260.0266666666667</v>
      </c>
      <c r="G397" s="10">
        <f t="shared" si="12"/>
        <v>204.02666666666667</v>
      </c>
    </row>
    <row r="398" spans="1:7" hidden="1" x14ac:dyDescent="0.15">
      <c r="A398" s="366">
        <v>37</v>
      </c>
      <c r="B398" s="374"/>
      <c r="C398" s="10">
        <f t="shared" si="12"/>
        <v>536.94666666666672</v>
      </c>
      <c r="D398" s="10">
        <f t="shared" si="12"/>
        <v>515.10666666666668</v>
      </c>
      <c r="E398" s="10">
        <f t="shared" si="12"/>
        <v>363.81333333333333</v>
      </c>
      <c r="F398" s="10">
        <f t="shared" si="12"/>
        <v>260.0266666666667</v>
      </c>
      <c r="G398" s="10">
        <f t="shared" si="12"/>
        <v>204.02666666666667</v>
      </c>
    </row>
    <row r="399" spans="1:7" hidden="1" x14ac:dyDescent="0.15">
      <c r="A399" s="366">
        <v>38</v>
      </c>
      <c r="B399" s="374"/>
      <c r="C399" s="10">
        <f t="shared" si="12"/>
        <v>536.94666666666672</v>
      </c>
      <c r="D399" s="10">
        <f t="shared" si="12"/>
        <v>515.10666666666668</v>
      </c>
      <c r="E399" s="10">
        <f t="shared" si="12"/>
        <v>363.81333333333333</v>
      </c>
      <c r="F399" s="10">
        <f t="shared" si="12"/>
        <v>260.0266666666667</v>
      </c>
      <c r="G399" s="10">
        <f t="shared" si="12"/>
        <v>204.02666666666667</v>
      </c>
    </row>
    <row r="400" spans="1:7" hidden="1" x14ac:dyDescent="0.15">
      <c r="A400" s="366">
        <v>39</v>
      </c>
      <c r="B400" s="374"/>
      <c r="C400" s="10">
        <f t="shared" si="12"/>
        <v>536.94666666666672</v>
      </c>
      <c r="D400" s="10">
        <f t="shared" si="12"/>
        <v>515.10666666666668</v>
      </c>
      <c r="E400" s="10">
        <f t="shared" si="12"/>
        <v>363.81333333333333</v>
      </c>
      <c r="F400" s="10">
        <f t="shared" si="12"/>
        <v>260.0266666666667</v>
      </c>
      <c r="G400" s="10">
        <f t="shared" si="12"/>
        <v>204.02666666666667</v>
      </c>
    </row>
    <row r="401" spans="1:7" hidden="1" x14ac:dyDescent="0.15">
      <c r="A401" s="366">
        <v>40</v>
      </c>
      <c r="B401" s="374"/>
      <c r="C401" s="10">
        <f t="shared" si="12"/>
        <v>609</v>
      </c>
      <c r="D401" s="10">
        <f t="shared" si="12"/>
        <v>584.26666666666665</v>
      </c>
      <c r="E401" s="10">
        <f t="shared" si="12"/>
        <v>409.45333333333338</v>
      </c>
      <c r="F401" s="10">
        <f t="shared" si="12"/>
        <v>292.60000000000002</v>
      </c>
      <c r="G401" s="10">
        <f t="shared" si="12"/>
        <v>229.50666666666669</v>
      </c>
    </row>
    <row r="402" spans="1:7" hidden="1" x14ac:dyDescent="0.15">
      <c r="A402" s="366">
        <v>41</v>
      </c>
      <c r="B402" s="374"/>
      <c r="C402" s="10">
        <f t="shared" si="12"/>
        <v>609</v>
      </c>
      <c r="D402" s="10">
        <f t="shared" si="12"/>
        <v>584.26666666666665</v>
      </c>
      <c r="E402" s="10">
        <f t="shared" si="12"/>
        <v>409.45333333333338</v>
      </c>
      <c r="F402" s="10">
        <f t="shared" si="12"/>
        <v>292.60000000000002</v>
      </c>
      <c r="G402" s="10">
        <f t="shared" si="12"/>
        <v>229.50666666666669</v>
      </c>
    </row>
    <row r="403" spans="1:7" hidden="1" x14ac:dyDescent="0.15">
      <c r="A403" s="366">
        <v>42</v>
      </c>
      <c r="B403" s="374"/>
      <c r="C403" s="10">
        <f t="shared" si="12"/>
        <v>609</v>
      </c>
      <c r="D403" s="10">
        <f t="shared" si="12"/>
        <v>584.26666666666665</v>
      </c>
      <c r="E403" s="10">
        <f t="shared" si="12"/>
        <v>409.45333333333338</v>
      </c>
      <c r="F403" s="10">
        <f t="shared" si="12"/>
        <v>292.60000000000002</v>
      </c>
      <c r="G403" s="10">
        <f t="shared" si="12"/>
        <v>229.50666666666669</v>
      </c>
    </row>
    <row r="404" spans="1:7" hidden="1" x14ac:dyDescent="0.15">
      <c r="A404" s="366">
        <v>43</v>
      </c>
      <c r="B404" s="374"/>
      <c r="C404" s="10">
        <f t="shared" si="12"/>
        <v>609</v>
      </c>
      <c r="D404" s="10">
        <f t="shared" si="12"/>
        <v>584.26666666666665</v>
      </c>
      <c r="E404" s="10">
        <f t="shared" si="12"/>
        <v>409.45333333333338</v>
      </c>
      <c r="F404" s="10">
        <f t="shared" si="12"/>
        <v>292.60000000000002</v>
      </c>
      <c r="G404" s="10">
        <f t="shared" si="12"/>
        <v>229.50666666666669</v>
      </c>
    </row>
    <row r="405" spans="1:7" hidden="1" x14ac:dyDescent="0.15">
      <c r="A405" s="366">
        <v>44</v>
      </c>
      <c r="B405" s="374"/>
      <c r="C405" s="10">
        <f t="shared" si="12"/>
        <v>609</v>
      </c>
      <c r="D405" s="10">
        <f t="shared" si="12"/>
        <v>584.26666666666665</v>
      </c>
      <c r="E405" s="10">
        <f t="shared" si="12"/>
        <v>409.45333333333338</v>
      </c>
      <c r="F405" s="10">
        <f t="shared" si="12"/>
        <v>292.60000000000002</v>
      </c>
      <c r="G405" s="10">
        <f t="shared" si="12"/>
        <v>229.50666666666669</v>
      </c>
    </row>
    <row r="406" spans="1:7" hidden="1" x14ac:dyDescent="0.15">
      <c r="A406" s="366">
        <v>45</v>
      </c>
      <c r="B406" s="374"/>
      <c r="C406" s="10">
        <f t="shared" si="12"/>
        <v>689.1733333333334</v>
      </c>
      <c r="D406" s="10">
        <f t="shared" si="12"/>
        <v>661.26666666666665</v>
      </c>
      <c r="E406" s="10">
        <f t="shared" si="12"/>
        <v>460.97333333333336</v>
      </c>
      <c r="F406" s="10">
        <f t="shared" si="12"/>
        <v>329.28000000000003</v>
      </c>
      <c r="G406" s="10">
        <f t="shared" si="12"/>
        <v>258.53333333333336</v>
      </c>
    </row>
    <row r="407" spans="1:7" hidden="1" x14ac:dyDescent="0.15">
      <c r="A407" s="366">
        <v>46</v>
      </c>
      <c r="B407" s="374"/>
      <c r="C407" s="10">
        <f t="shared" si="12"/>
        <v>689.1733333333334</v>
      </c>
      <c r="D407" s="10">
        <f t="shared" si="12"/>
        <v>661.26666666666665</v>
      </c>
      <c r="E407" s="10">
        <f t="shared" si="12"/>
        <v>460.97333333333336</v>
      </c>
      <c r="F407" s="10">
        <f t="shared" si="12"/>
        <v>329.28000000000003</v>
      </c>
      <c r="G407" s="10">
        <f t="shared" si="12"/>
        <v>258.53333333333336</v>
      </c>
    </row>
    <row r="408" spans="1:7" hidden="1" x14ac:dyDescent="0.15">
      <c r="A408" s="366">
        <v>47</v>
      </c>
      <c r="B408" s="374"/>
      <c r="C408" s="10">
        <f t="shared" si="12"/>
        <v>689.1733333333334</v>
      </c>
      <c r="D408" s="10">
        <f t="shared" si="12"/>
        <v>661.26666666666665</v>
      </c>
      <c r="E408" s="10">
        <f t="shared" si="12"/>
        <v>460.97333333333336</v>
      </c>
      <c r="F408" s="10">
        <f t="shared" si="12"/>
        <v>329.28000000000003</v>
      </c>
      <c r="G408" s="10">
        <f t="shared" si="12"/>
        <v>258.53333333333336</v>
      </c>
    </row>
    <row r="409" spans="1:7" hidden="1" x14ac:dyDescent="0.15">
      <c r="A409" s="366">
        <v>48</v>
      </c>
      <c r="B409" s="374"/>
      <c r="C409" s="10">
        <f t="shared" si="12"/>
        <v>689.1733333333334</v>
      </c>
      <c r="D409" s="10">
        <f t="shared" si="12"/>
        <v>661.26666666666665</v>
      </c>
      <c r="E409" s="10">
        <f t="shared" si="12"/>
        <v>460.97333333333336</v>
      </c>
      <c r="F409" s="10">
        <f t="shared" si="12"/>
        <v>329.28000000000003</v>
      </c>
      <c r="G409" s="10">
        <f t="shared" si="12"/>
        <v>258.53333333333336</v>
      </c>
    </row>
    <row r="410" spans="1:7" hidden="1" x14ac:dyDescent="0.15">
      <c r="A410" s="366">
        <v>49</v>
      </c>
      <c r="B410" s="374"/>
      <c r="C410" s="10">
        <f t="shared" si="12"/>
        <v>689.1733333333334</v>
      </c>
      <c r="D410" s="10">
        <f t="shared" si="12"/>
        <v>661.26666666666665</v>
      </c>
      <c r="E410" s="10">
        <f t="shared" si="12"/>
        <v>460.97333333333336</v>
      </c>
      <c r="F410" s="10">
        <f t="shared" si="12"/>
        <v>329.28000000000003</v>
      </c>
      <c r="G410" s="10">
        <f t="shared" si="12"/>
        <v>258.53333333333336</v>
      </c>
    </row>
    <row r="411" spans="1:7" hidden="1" x14ac:dyDescent="0.15">
      <c r="A411" s="366">
        <v>50</v>
      </c>
      <c r="B411" s="374"/>
      <c r="C411" s="10">
        <f t="shared" ref="C411:G426" si="13">+C337*$K$2</f>
        <v>779.89333333333332</v>
      </c>
      <c r="D411" s="10">
        <f t="shared" si="13"/>
        <v>748.34666666666669</v>
      </c>
      <c r="E411" s="10">
        <f t="shared" si="13"/>
        <v>519.4</v>
      </c>
      <c r="F411" s="10">
        <f t="shared" si="13"/>
        <v>371.09333333333336</v>
      </c>
      <c r="G411" s="10">
        <f t="shared" si="13"/>
        <v>291.10666666666668</v>
      </c>
    </row>
    <row r="412" spans="1:7" hidden="1" x14ac:dyDescent="0.15">
      <c r="A412" s="366">
        <v>51</v>
      </c>
      <c r="B412" s="374"/>
      <c r="C412" s="10">
        <f t="shared" si="13"/>
        <v>779.89333333333332</v>
      </c>
      <c r="D412" s="10">
        <f t="shared" si="13"/>
        <v>748.34666666666669</v>
      </c>
      <c r="E412" s="10">
        <f t="shared" si="13"/>
        <v>519.4</v>
      </c>
      <c r="F412" s="10">
        <f t="shared" si="13"/>
        <v>371.09333333333336</v>
      </c>
      <c r="G412" s="10">
        <f t="shared" si="13"/>
        <v>291.10666666666668</v>
      </c>
    </row>
    <row r="413" spans="1:7" hidden="1" x14ac:dyDescent="0.15">
      <c r="A413" s="366">
        <v>52</v>
      </c>
      <c r="B413" s="374"/>
      <c r="C413" s="10">
        <f t="shared" si="13"/>
        <v>779.89333333333332</v>
      </c>
      <c r="D413" s="10">
        <f t="shared" si="13"/>
        <v>748.34666666666669</v>
      </c>
      <c r="E413" s="10">
        <f t="shared" si="13"/>
        <v>519.4</v>
      </c>
      <c r="F413" s="10">
        <f t="shared" si="13"/>
        <v>371.09333333333336</v>
      </c>
      <c r="G413" s="10">
        <f t="shared" si="13"/>
        <v>291.10666666666668</v>
      </c>
    </row>
    <row r="414" spans="1:7" hidden="1" x14ac:dyDescent="0.15">
      <c r="A414" s="366">
        <v>53</v>
      </c>
      <c r="B414" s="374"/>
      <c r="C414" s="10">
        <f t="shared" si="13"/>
        <v>779.89333333333332</v>
      </c>
      <c r="D414" s="10">
        <f t="shared" si="13"/>
        <v>748.34666666666669</v>
      </c>
      <c r="E414" s="10">
        <f t="shared" si="13"/>
        <v>519.4</v>
      </c>
      <c r="F414" s="10">
        <f t="shared" si="13"/>
        <v>371.09333333333336</v>
      </c>
      <c r="G414" s="10">
        <f t="shared" si="13"/>
        <v>291.10666666666668</v>
      </c>
    </row>
    <row r="415" spans="1:7" hidden="1" x14ac:dyDescent="0.15">
      <c r="A415" s="366">
        <v>54</v>
      </c>
      <c r="B415" s="374"/>
      <c r="C415" s="10">
        <f t="shared" si="13"/>
        <v>779.89333333333332</v>
      </c>
      <c r="D415" s="10">
        <f t="shared" si="13"/>
        <v>748.34666666666669</v>
      </c>
      <c r="E415" s="10">
        <f t="shared" si="13"/>
        <v>519.4</v>
      </c>
      <c r="F415" s="10">
        <f t="shared" si="13"/>
        <v>371.09333333333336</v>
      </c>
      <c r="G415" s="10">
        <f t="shared" si="13"/>
        <v>291.10666666666668</v>
      </c>
    </row>
    <row r="416" spans="1:7" hidden="1" x14ac:dyDescent="0.15">
      <c r="A416" s="366">
        <v>55</v>
      </c>
      <c r="B416" s="374"/>
      <c r="C416" s="10">
        <f t="shared" si="13"/>
        <v>879.66666666666674</v>
      </c>
      <c r="D416" s="10">
        <f t="shared" si="13"/>
        <v>843.92000000000007</v>
      </c>
      <c r="E416" s="10">
        <f t="shared" si="13"/>
        <v>584.45333333333338</v>
      </c>
      <c r="F416" s="10">
        <f t="shared" si="13"/>
        <v>417.38666666666671</v>
      </c>
      <c r="G416" s="10">
        <f t="shared" si="13"/>
        <v>327.60000000000002</v>
      </c>
    </row>
    <row r="417" spans="1:7" hidden="1" x14ac:dyDescent="0.15">
      <c r="A417" s="366">
        <v>56</v>
      </c>
      <c r="B417" s="374"/>
      <c r="C417" s="10">
        <f t="shared" si="13"/>
        <v>879.66666666666674</v>
      </c>
      <c r="D417" s="10">
        <f t="shared" si="13"/>
        <v>843.92000000000007</v>
      </c>
      <c r="E417" s="10">
        <f t="shared" si="13"/>
        <v>584.45333333333338</v>
      </c>
      <c r="F417" s="10">
        <f t="shared" si="13"/>
        <v>417.38666666666671</v>
      </c>
      <c r="G417" s="10">
        <f t="shared" si="13"/>
        <v>327.60000000000002</v>
      </c>
    </row>
    <row r="418" spans="1:7" hidden="1" x14ac:dyDescent="0.15">
      <c r="A418" s="366">
        <v>57</v>
      </c>
      <c r="B418" s="374"/>
      <c r="C418" s="10">
        <f t="shared" si="13"/>
        <v>879.66666666666674</v>
      </c>
      <c r="D418" s="10">
        <f t="shared" si="13"/>
        <v>843.92000000000007</v>
      </c>
      <c r="E418" s="10">
        <f t="shared" si="13"/>
        <v>584.45333333333338</v>
      </c>
      <c r="F418" s="10">
        <f t="shared" si="13"/>
        <v>417.38666666666671</v>
      </c>
      <c r="G418" s="10">
        <f t="shared" si="13"/>
        <v>327.60000000000002</v>
      </c>
    </row>
    <row r="419" spans="1:7" hidden="1" x14ac:dyDescent="0.15">
      <c r="A419" s="366">
        <v>58</v>
      </c>
      <c r="B419" s="374"/>
      <c r="C419" s="10">
        <f t="shared" si="13"/>
        <v>879.66666666666674</v>
      </c>
      <c r="D419" s="10">
        <f t="shared" si="13"/>
        <v>843.92000000000007</v>
      </c>
      <c r="E419" s="10">
        <f t="shared" si="13"/>
        <v>584.45333333333338</v>
      </c>
      <c r="F419" s="10">
        <f t="shared" si="13"/>
        <v>417.38666666666671</v>
      </c>
      <c r="G419" s="10">
        <f t="shared" si="13"/>
        <v>327.60000000000002</v>
      </c>
    </row>
    <row r="420" spans="1:7" hidden="1" x14ac:dyDescent="0.15">
      <c r="A420" s="366">
        <v>59</v>
      </c>
      <c r="B420" s="374"/>
      <c r="C420" s="10">
        <f t="shared" si="13"/>
        <v>879.66666666666674</v>
      </c>
      <c r="D420" s="10">
        <f t="shared" si="13"/>
        <v>843.92000000000007</v>
      </c>
      <c r="E420" s="10">
        <f t="shared" si="13"/>
        <v>584.45333333333338</v>
      </c>
      <c r="F420" s="10">
        <f t="shared" si="13"/>
        <v>417.38666666666671</v>
      </c>
      <c r="G420" s="10">
        <f t="shared" si="13"/>
        <v>327.60000000000002</v>
      </c>
    </row>
    <row r="421" spans="1:7" hidden="1" x14ac:dyDescent="0.15">
      <c r="A421" s="366">
        <v>60</v>
      </c>
      <c r="B421" s="374"/>
      <c r="C421" s="10">
        <f t="shared" si="13"/>
        <v>946.12</v>
      </c>
      <c r="D421" s="10">
        <f t="shared" si="13"/>
        <v>907.76</v>
      </c>
      <c r="E421" s="10">
        <f t="shared" si="13"/>
        <v>627.94666666666672</v>
      </c>
      <c r="F421" s="10">
        <f t="shared" si="13"/>
        <v>448.4666666666667</v>
      </c>
      <c r="G421" s="10">
        <f t="shared" si="13"/>
        <v>351.86666666666667</v>
      </c>
    </row>
    <row r="422" spans="1:7" hidden="1" x14ac:dyDescent="0.15">
      <c r="A422" s="366">
        <v>61</v>
      </c>
      <c r="B422" s="374"/>
      <c r="C422" s="10">
        <f t="shared" si="13"/>
        <v>1062.04</v>
      </c>
      <c r="D422" s="10">
        <f t="shared" si="13"/>
        <v>1019.1066666666667</v>
      </c>
      <c r="E422" s="10">
        <f t="shared" si="13"/>
        <v>704.38666666666666</v>
      </c>
      <c r="F422" s="10">
        <f t="shared" si="13"/>
        <v>503.16</v>
      </c>
      <c r="G422" s="10">
        <f t="shared" si="13"/>
        <v>394.61333333333334</v>
      </c>
    </row>
    <row r="423" spans="1:7" hidden="1" x14ac:dyDescent="0.15">
      <c r="A423" s="366">
        <v>62</v>
      </c>
      <c r="B423" s="374"/>
      <c r="C423" s="10">
        <f t="shared" si="13"/>
        <v>1187.6666666666667</v>
      </c>
      <c r="D423" s="10">
        <f t="shared" si="13"/>
        <v>1139.6000000000001</v>
      </c>
      <c r="E423" s="10">
        <f t="shared" si="13"/>
        <v>787.1733333333334</v>
      </c>
      <c r="F423" s="10">
        <f t="shared" si="13"/>
        <v>562.14666666666665</v>
      </c>
      <c r="G423" s="10">
        <f t="shared" si="13"/>
        <v>441.18666666666667</v>
      </c>
    </row>
    <row r="424" spans="1:7" hidden="1" x14ac:dyDescent="0.15">
      <c r="A424" s="366">
        <v>63</v>
      </c>
      <c r="B424" s="374"/>
      <c r="C424" s="10">
        <f t="shared" si="13"/>
        <v>1322.44</v>
      </c>
      <c r="D424" s="10">
        <f t="shared" si="13"/>
        <v>1269.0533333333333</v>
      </c>
      <c r="E424" s="10">
        <f t="shared" si="13"/>
        <v>876.86666666666667</v>
      </c>
      <c r="F424" s="10">
        <f t="shared" si="13"/>
        <v>626.36</v>
      </c>
      <c r="G424" s="10">
        <f t="shared" si="13"/>
        <v>491.5866666666667</v>
      </c>
    </row>
    <row r="425" spans="1:7" hidden="1" x14ac:dyDescent="0.15">
      <c r="A425" s="366">
        <v>64</v>
      </c>
      <c r="B425" s="374"/>
      <c r="C425" s="10">
        <f t="shared" si="13"/>
        <v>1467.2</v>
      </c>
      <c r="D425" s="10">
        <f t="shared" si="13"/>
        <v>1407.7466666666667</v>
      </c>
      <c r="E425" s="10">
        <f t="shared" si="13"/>
        <v>973.18666666666672</v>
      </c>
      <c r="F425" s="10">
        <f t="shared" si="13"/>
        <v>695.14666666666665</v>
      </c>
      <c r="G425" s="10">
        <f t="shared" si="13"/>
        <v>545.16</v>
      </c>
    </row>
    <row r="426" spans="1:7" hidden="1" x14ac:dyDescent="0.15">
      <c r="A426" s="366">
        <v>65</v>
      </c>
      <c r="B426" s="374"/>
      <c r="C426" s="10">
        <f t="shared" si="13"/>
        <v>1621.3866666666668</v>
      </c>
      <c r="D426" s="10">
        <f t="shared" si="13"/>
        <v>1555.68</v>
      </c>
      <c r="E426" s="10">
        <f t="shared" si="13"/>
        <v>1076.1333333333334</v>
      </c>
      <c r="F426" s="10">
        <f t="shared" si="13"/>
        <v>768.50666666666666</v>
      </c>
      <c r="G426" s="10">
        <f t="shared" si="13"/>
        <v>602.93333333333339</v>
      </c>
    </row>
    <row r="427" spans="1:7" hidden="1" x14ac:dyDescent="0.15">
      <c r="A427" s="366">
        <v>66</v>
      </c>
      <c r="B427" s="374"/>
      <c r="C427" s="10">
        <f t="shared" ref="C427:G442" si="14">+C353*$K$2</f>
        <v>1785</v>
      </c>
      <c r="D427" s="10">
        <f t="shared" si="14"/>
        <v>1712.76</v>
      </c>
      <c r="E427" s="10">
        <f t="shared" si="14"/>
        <v>1185.9866666666667</v>
      </c>
      <c r="F427" s="10">
        <f t="shared" si="14"/>
        <v>847</v>
      </c>
      <c r="G427" s="10">
        <f t="shared" si="14"/>
        <v>664.53333333333342</v>
      </c>
    </row>
    <row r="428" spans="1:7" hidden="1" x14ac:dyDescent="0.15">
      <c r="A428" s="366">
        <v>67</v>
      </c>
      <c r="B428" s="374"/>
      <c r="C428" s="10">
        <f t="shared" si="14"/>
        <v>1958.2266666666667</v>
      </c>
      <c r="D428" s="10">
        <f t="shared" si="14"/>
        <v>1878.8933333333334</v>
      </c>
      <c r="E428" s="10">
        <f t="shared" si="14"/>
        <v>1302.1866666666667</v>
      </c>
      <c r="F428" s="10">
        <f t="shared" si="14"/>
        <v>929.97333333333336</v>
      </c>
      <c r="G428" s="10">
        <f t="shared" si="14"/>
        <v>729.5866666666667</v>
      </c>
    </row>
    <row r="429" spans="1:7" hidden="1" x14ac:dyDescent="0.15">
      <c r="A429" s="366">
        <v>68</v>
      </c>
      <c r="B429" s="374"/>
      <c r="C429" s="10">
        <f t="shared" si="14"/>
        <v>2140.9733333333334</v>
      </c>
      <c r="D429" s="10">
        <f t="shared" si="14"/>
        <v>2054.1733333333336</v>
      </c>
      <c r="E429" s="10">
        <f t="shared" si="14"/>
        <v>1425.2</v>
      </c>
      <c r="F429" s="10">
        <f t="shared" si="14"/>
        <v>1017.9866666666667</v>
      </c>
      <c r="G429" s="10">
        <f t="shared" si="14"/>
        <v>798.74666666666667</v>
      </c>
    </row>
    <row r="430" spans="1:7" hidden="1" x14ac:dyDescent="0.15">
      <c r="A430" s="366">
        <v>69</v>
      </c>
      <c r="B430" s="374"/>
      <c r="C430" s="10">
        <f t="shared" si="14"/>
        <v>2333.2400000000002</v>
      </c>
      <c r="D430" s="10">
        <f t="shared" si="14"/>
        <v>2238.7866666666669</v>
      </c>
      <c r="E430" s="10">
        <f t="shared" si="14"/>
        <v>1554.9333333333334</v>
      </c>
      <c r="F430" s="10">
        <f t="shared" si="14"/>
        <v>1110.3866666666668</v>
      </c>
      <c r="G430" s="10">
        <f t="shared" si="14"/>
        <v>871.1733333333334</v>
      </c>
    </row>
    <row r="431" spans="1:7" hidden="1" x14ac:dyDescent="0.15">
      <c r="A431" s="366">
        <v>70</v>
      </c>
      <c r="B431" s="374"/>
      <c r="C431" s="10">
        <f t="shared" si="14"/>
        <v>2535.2133333333336</v>
      </c>
      <c r="D431" s="10">
        <f t="shared" si="14"/>
        <v>2432.5466666666666</v>
      </c>
      <c r="E431" s="10">
        <f t="shared" si="14"/>
        <v>1691.2</v>
      </c>
      <c r="F431" s="10">
        <f t="shared" si="14"/>
        <v>1207.92</v>
      </c>
      <c r="G431" s="10">
        <f t="shared" si="14"/>
        <v>947.70666666666671</v>
      </c>
    </row>
    <row r="432" spans="1:7" hidden="1" x14ac:dyDescent="0.15">
      <c r="A432" s="366">
        <v>71</v>
      </c>
      <c r="B432" s="374"/>
      <c r="C432" s="10">
        <f t="shared" si="14"/>
        <v>2746.7066666666669</v>
      </c>
      <c r="D432" s="10">
        <f t="shared" si="14"/>
        <v>2635.36</v>
      </c>
      <c r="E432" s="10">
        <f t="shared" si="14"/>
        <v>1834.3733333333334</v>
      </c>
      <c r="F432" s="10">
        <f t="shared" si="14"/>
        <v>1309.8400000000001</v>
      </c>
      <c r="G432" s="10">
        <f t="shared" si="14"/>
        <v>1027.7866666666666</v>
      </c>
    </row>
    <row r="433" spans="1:7" hidden="1" x14ac:dyDescent="0.15">
      <c r="A433" s="366">
        <v>72</v>
      </c>
      <c r="B433" s="374"/>
      <c r="C433" s="10">
        <f t="shared" si="14"/>
        <v>2967.626666666667</v>
      </c>
      <c r="D433" s="10">
        <f t="shared" si="14"/>
        <v>2847.4133333333334</v>
      </c>
      <c r="E433" s="10">
        <f t="shared" si="14"/>
        <v>1984.1733333333334</v>
      </c>
      <c r="F433" s="10">
        <f t="shared" si="14"/>
        <v>1417.0800000000002</v>
      </c>
      <c r="G433" s="10">
        <f t="shared" si="14"/>
        <v>1111.6000000000001</v>
      </c>
    </row>
    <row r="434" spans="1:7" hidden="1" x14ac:dyDescent="0.15">
      <c r="A434" s="366">
        <v>73</v>
      </c>
      <c r="B434" s="374"/>
      <c r="C434" s="10">
        <f t="shared" si="14"/>
        <v>3198.2533333333336</v>
      </c>
      <c r="D434" s="10">
        <f t="shared" si="14"/>
        <v>3068.52</v>
      </c>
      <c r="E434" s="10">
        <f t="shared" si="14"/>
        <v>2140.5066666666667</v>
      </c>
      <c r="F434" s="10">
        <f t="shared" si="14"/>
        <v>1528.6133333333335</v>
      </c>
      <c r="G434" s="10">
        <f t="shared" si="14"/>
        <v>1199.1466666666668</v>
      </c>
    </row>
    <row r="435" spans="1:7" hidden="1" x14ac:dyDescent="0.15">
      <c r="A435" s="366">
        <v>74</v>
      </c>
      <c r="B435" s="374"/>
      <c r="C435" s="10">
        <f t="shared" si="14"/>
        <v>3438.4</v>
      </c>
      <c r="D435" s="10">
        <f t="shared" si="14"/>
        <v>3298.96</v>
      </c>
      <c r="E435" s="10">
        <f t="shared" si="14"/>
        <v>2303.7466666666669</v>
      </c>
      <c r="F435" s="10">
        <f t="shared" si="14"/>
        <v>1645.0933333333335</v>
      </c>
      <c r="G435" s="10">
        <f t="shared" si="14"/>
        <v>1290.8</v>
      </c>
    </row>
    <row r="436" spans="1:7" hidden="1" x14ac:dyDescent="0.15">
      <c r="A436" s="366">
        <v>75</v>
      </c>
      <c r="B436" s="374"/>
      <c r="C436" s="10">
        <f t="shared" si="14"/>
        <v>3687.6933333333336</v>
      </c>
      <c r="D436" s="10">
        <f t="shared" si="14"/>
        <v>3538.36</v>
      </c>
      <c r="E436" s="10">
        <f t="shared" si="14"/>
        <v>2473.52</v>
      </c>
      <c r="F436" s="10">
        <f t="shared" si="14"/>
        <v>1766.52</v>
      </c>
      <c r="G436" s="10">
        <f t="shared" si="14"/>
        <v>1385.72</v>
      </c>
    </row>
    <row r="437" spans="1:7" hidden="1" x14ac:dyDescent="0.15">
      <c r="A437" s="366">
        <v>76</v>
      </c>
      <c r="B437" s="374"/>
      <c r="C437" s="10">
        <f t="shared" si="14"/>
        <v>3687.6933333333336</v>
      </c>
      <c r="D437" s="10">
        <f t="shared" si="14"/>
        <v>3538.36</v>
      </c>
      <c r="E437" s="10">
        <f t="shared" si="14"/>
        <v>2473.52</v>
      </c>
      <c r="F437" s="10">
        <f t="shared" si="14"/>
        <v>1766.52</v>
      </c>
      <c r="G437" s="10">
        <f t="shared" si="14"/>
        <v>1385.72</v>
      </c>
    </row>
    <row r="438" spans="1:7" hidden="1" x14ac:dyDescent="0.15">
      <c r="A438" s="366">
        <v>77</v>
      </c>
      <c r="B438" s="374"/>
      <c r="C438" s="10">
        <f t="shared" si="14"/>
        <v>3687.6933333333336</v>
      </c>
      <c r="D438" s="10">
        <f t="shared" si="14"/>
        <v>3538.36</v>
      </c>
      <c r="E438" s="10">
        <f t="shared" si="14"/>
        <v>2473.52</v>
      </c>
      <c r="F438" s="10">
        <f t="shared" si="14"/>
        <v>1766.52</v>
      </c>
      <c r="G438" s="10">
        <f t="shared" si="14"/>
        <v>1385.72</v>
      </c>
    </row>
    <row r="439" spans="1:7" hidden="1" x14ac:dyDescent="0.15">
      <c r="A439" s="366">
        <v>78</v>
      </c>
      <c r="B439" s="374"/>
      <c r="C439" s="10">
        <f t="shared" si="14"/>
        <v>3687.6933333333336</v>
      </c>
      <c r="D439" s="10">
        <f t="shared" si="14"/>
        <v>3538.36</v>
      </c>
      <c r="E439" s="10">
        <f t="shared" si="14"/>
        <v>2473.52</v>
      </c>
      <c r="F439" s="10">
        <f t="shared" si="14"/>
        <v>1766.52</v>
      </c>
      <c r="G439" s="10">
        <f t="shared" si="14"/>
        <v>1385.72</v>
      </c>
    </row>
    <row r="440" spans="1:7" hidden="1" x14ac:dyDescent="0.15">
      <c r="A440" s="366">
        <v>79</v>
      </c>
      <c r="B440" s="374"/>
      <c r="C440" s="10">
        <f t="shared" si="14"/>
        <v>3687.6933333333336</v>
      </c>
      <c r="D440" s="10">
        <f t="shared" si="14"/>
        <v>3538.36</v>
      </c>
      <c r="E440" s="10">
        <f t="shared" si="14"/>
        <v>2473.52</v>
      </c>
      <c r="F440" s="10">
        <f t="shared" si="14"/>
        <v>1766.52</v>
      </c>
      <c r="G440" s="10">
        <f t="shared" si="14"/>
        <v>1385.72</v>
      </c>
    </row>
    <row r="441" spans="1:7" hidden="1" x14ac:dyDescent="0.15">
      <c r="A441" s="366">
        <v>80</v>
      </c>
      <c r="B441" s="374"/>
      <c r="C441" s="10">
        <f t="shared" si="14"/>
        <v>3687.6933333333336</v>
      </c>
      <c r="D441" s="10">
        <f t="shared" si="14"/>
        <v>3538.36</v>
      </c>
      <c r="E441" s="10">
        <f t="shared" si="14"/>
        <v>2473.52</v>
      </c>
      <c r="F441" s="10">
        <f t="shared" si="14"/>
        <v>1766.52</v>
      </c>
      <c r="G441" s="10">
        <f t="shared" si="14"/>
        <v>1385.72</v>
      </c>
    </row>
    <row r="442" spans="1:7" hidden="1" x14ac:dyDescent="0.15">
      <c r="A442" s="366">
        <v>81</v>
      </c>
      <c r="B442" s="374"/>
      <c r="C442" s="10">
        <f t="shared" si="14"/>
        <v>3687.6933333333336</v>
      </c>
      <c r="D442" s="10">
        <f t="shared" si="14"/>
        <v>3538.36</v>
      </c>
      <c r="E442" s="10">
        <f t="shared" si="14"/>
        <v>2473.52</v>
      </c>
      <c r="F442" s="10">
        <f t="shared" si="14"/>
        <v>1766.52</v>
      </c>
      <c r="G442" s="10">
        <f t="shared" si="14"/>
        <v>1385.72</v>
      </c>
    </row>
    <row r="443" spans="1:7" hidden="1" x14ac:dyDescent="0.15">
      <c r="A443" s="366">
        <v>82</v>
      </c>
      <c r="B443" s="374"/>
      <c r="C443" s="10">
        <f t="shared" ref="C443:G448" si="15">+C369*$K$2</f>
        <v>3687.6933333333336</v>
      </c>
      <c r="D443" s="10">
        <f t="shared" si="15"/>
        <v>3538.36</v>
      </c>
      <c r="E443" s="10">
        <f t="shared" si="15"/>
        <v>2473.52</v>
      </c>
      <c r="F443" s="10">
        <f t="shared" si="15"/>
        <v>1766.52</v>
      </c>
      <c r="G443" s="10">
        <f t="shared" si="15"/>
        <v>1385.72</v>
      </c>
    </row>
    <row r="444" spans="1:7" hidden="1" x14ac:dyDescent="0.15">
      <c r="A444" s="366">
        <v>83</v>
      </c>
      <c r="B444" s="374"/>
      <c r="C444" s="10">
        <f t="shared" si="15"/>
        <v>3687.6933333333336</v>
      </c>
      <c r="D444" s="10">
        <f t="shared" si="15"/>
        <v>3538.36</v>
      </c>
      <c r="E444" s="10">
        <f t="shared" si="15"/>
        <v>2473.52</v>
      </c>
      <c r="F444" s="10">
        <f t="shared" si="15"/>
        <v>1766.52</v>
      </c>
      <c r="G444" s="10">
        <f t="shared" si="15"/>
        <v>1385.72</v>
      </c>
    </row>
    <row r="445" spans="1:7" hidden="1" x14ac:dyDescent="0.15">
      <c r="A445" s="366">
        <v>84</v>
      </c>
      <c r="B445" s="374" t="s">
        <v>3</v>
      </c>
      <c r="C445" s="10">
        <f t="shared" si="15"/>
        <v>3687.6933333333336</v>
      </c>
      <c r="D445" s="10">
        <f t="shared" si="15"/>
        <v>3538.36</v>
      </c>
      <c r="E445" s="10">
        <f t="shared" si="15"/>
        <v>2473.52</v>
      </c>
      <c r="F445" s="10">
        <f t="shared" si="15"/>
        <v>1766.52</v>
      </c>
      <c r="G445" s="10">
        <f t="shared" si="15"/>
        <v>1385.72</v>
      </c>
    </row>
    <row r="446" spans="1:7" hidden="1" x14ac:dyDescent="0.15">
      <c r="A446" s="366">
        <v>1</v>
      </c>
      <c r="B446" s="374" t="s">
        <v>4</v>
      </c>
      <c r="C446" s="10">
        <f t="shared" si="15"/>
        <v>181.90666666666667</v>
      </c>
      <c r="D446" s="10">
        <f t="shared" si="15"/>
        <v>174.62666666666667</v>
      </c>
      <c r="E446" s="10">
        <f t="shared" si="15"/>
        <v>129.73333333333335</v>
      </c>
      <c r="F446" s="10">
        <f t="shared" si="15"/>
        <v>92.773333333333341</v>
      </c>
      <c r="G446" s="10">
        <f t="shared" si="15"/>
        <v>73.08</v>
      </c>
    </row>
    <row r="447" spans="1:7" hidden="1" x14ac:dyDescent="0.15">
      <c r="A447" s="366">
        <v>2</v>
      </c>
      <c r="B447" s="374" t="s">
        <v>1</v>
      </c>
      <c r="C447" s="10">
        <f t="shared" si="15"/>
        <v>309.40000000000003</v>
      </c>
      <c r="D447" s="10">
        <f t="shared" si="15"/>
        <v>296.70666666666671</v>
      </c>
      <c r="E447" s="10">
        <f t="shared" si="15"/>
        <v>220.45333333333335</v>
      </c>
      <c r="F447" s="10">
        <f t="shared" si="15"/>
        <v>157.64000000000001</v>
      </c>
      <c r="G447" s="10">
        <f t="shared" si="15"/>
        <v>123.48</v>
      </c>
    </row>
    <row r="448" spans="1:7" hidden="1" x14ac:dyDescent="0.15">
      <c r="A448" s="366">
        <v>3</v>
      </c>
      <c r="B448" s="374" t="s">
        <v>5</v>
      </c>
      <c r="C448" s="10">
        <f t="shared" si="15"/>
        <v>436.8</v>
      </c>
      <c r="D448" s="10">
        <f t="shared" si="15"/>
        <v>419.16</v>
      </c>
      <c r="E448" s="10">
        <f t="shared" si="15"/>
        <v>311.45333333333338</v>
      </c>
      <c r="F448" s="10">
        <f t="shared" si="15"/>
        <v>222.50666666666669</v>
      </c>
      <c r="G448" s="10">
        <f t="shared" si="15"/>
        <v>174.53333333333333</v>
      </c>
    </row>
    <row r="450" spans="1:7" ht="14" hidden="1" thickBot="1" x14ac:dyDescent="0.2"/>
    <row r="451" spans="1:7" ht="18" hidden="1" x14ac:dyDescent="0.2">
      <c r="A451" s="516" t="s">
        <v>15</v>
      </c>
      <c r="B451" s="517"/>
      <c r="C451" s="517"/>
      <c r="D451" s="517"/>
      <c r="E451" s="517"/>
      <c r="F451" s="517"/>
      <c r="G451" s="518"/>
    </row>
    <row r="452" spans="1:7" ht="18" hidden="1" x14ac:dyDescent="0.2">
      <c r="A452" s="519" t="s">
        <v>11</v>
      </c>
      <c r="B452" s="520"/>
      <c r="C452" s="520"/>
      <c r="D452" s="520"/>
      <c r="E452" s="520"/>
      <c r="F452" s="520"/>
      <c r="G452" s="521"/>
    </row>
    <row r="453" spans="1:7" hidden="1" x14ac:dyDescent="0.15">
      <c r="A453" s="522" t="s">
        <v>0</v>
      </c>
      <c r="B453" s="523"/>
      <c r="C453" s="523"/>
      <c r="D453" s="523"/>
      <c r="E453" s="523"/>
      <c r="F453" s="523"/>
      <c r="G453" s="524"/>
    </row>
    <row r="454" spans="1:7" hidden="1" x14ac:dyDescent="0.15">
      <c r="A454" s="381" t="s">
        <v>2</v>
      </c>
      <c r="B454" s="382" t="s">
        <v>2</v>
      </c>
      <c r="C454" s="383">
        <v>1000</v>
      </c>
      <c r="D454" s="383">
        <v>2000</v>
      </c>
      <c r="E454" s="383">
        <v>3500</v>
      </c>
      <c r="F454" s="384"/>
      <c r="G454" s="385"/>
    </row>
    <row r="455" spans="1:7" ht="14" hidden="1" x14ac:dyDescent="0.15">
      <c r="A455" s="381">
        <v>18</v>
      </c>
      <c r="B455" s="382"/>
      <c r="C455" s="386">
        <f>+C6*$K$4</f>
        <v>5413.42</v>
      </c>
      <c r="D455" s="386">
        <f t="shared" ref="D455:G456" si="16">+D6*$K$4</f>
        <v>4745.62</v>
      </c>
      <c r="E455" s="386">
        <f t="shared" si="16"/>
        <v>3841.44</v>
      </c>
      <c r="F455" s="386">
        <f t="shared" si="16"/>
        <v>3332.6400000000003</v>
      </c>
      <c r="G455" s="386">
        <f t="shared" si="16"/>
        <v>2485.17</v>
      </c>
    </row>
    <row r="456" spans="1:7" ht="14" hidden="1" x14ac:dyDescent="0.15">
      <c r="A456" s="381">
        <v>19</v>
      </c>
      <c r="B456" s="382"/>
      <c r="C456" s="386">
        <f>+C7*$K$4</f>
        <v>5413.42</v>
      </c>
      <c r="D456" s="386">
        <f t="shared" si="16"/>
        <v>4745.62</v>
      </c>
      <c r="E456" s="386">
        <f t="shared" si="16"/>
        <v>3841.44</v>
      </c>
      <c r="F456" s="386">
        <f t="shared" si="16"/>
        <v>3332.6400000000003</v>
      </c>
      <c r="G456" s="386">
        <f t="shared" si="16"/>
        <v>2485.17</v>
      </c>
    </row>
    <row r="457" spans="1:7" ht="14" hidden="1" x14ac:dyDescent="0.15">
      <c r="A457" s="381">
        <v>20</v>
      </c>
      <c r="B457" s="382"/>
      <c r="C457" s="386">
        <f t="shared" ref="C457:G472" si="17">+C8*$K$4</f>
        <v>5413.42</v>
      </c>
      <c r="D457" s="386">
        <f t="shared" si="17"/>
        <v>4745.62</v>
      </c>
      <c r="E457" s="386">
        <f t="shared" si="17"/>
        <v>3841.44</v>
      </c>
      <c r="F457" s="386">
        <f t="shared" si="17"/>
        <v>3332.6400000000003</v>
      </c>
      <c r="G457" s="386">
        <f t="shared" si="17"/>
        <v>2485.17</v>
      </c>
    </row>
    <row r="458" spans="1:7" ht="14" hidden="1" x14ac:dyDescent="0.15">
      <c r="A458" s="381">
        <v>21</v>
      </c>
      <c r="B458" s="382"/>
      <c r="C458" s="386">
        <f t="shared" si="17"/>
        <v>5413.42</v>
      </c>
      <c r="D458" s="386">
        <f t="shared" si="17"/>
        <v>4745.62</v>
      </c>
      <c r="E458" s="386">
        <f t="shared" si="17"/>
        <v>3841.44</v>
      </c>
      <c r="F458" s="386">
        <f t="shared" si="17"/>
        <v>3332.6400000000003</v>
      </c>
      <c r="G458" s="386">
        <f t="shared" si="17"/>
        <v>2485.17</v>
      </c>
    </row>
    <row r="459" spans="1:7" ht="14" hidden="1" x14ac:dyDescent="0.15">
      <c r="A459" s="381">
        <v>22</v>
      </c>
      <c r="B459" s="382"/>
      <c r="C459" s="386">
        <f t="shared" si="17"/>
        <v>5413.42</v>
      </c>
      <c r="D459" s="386">
        <f t="shared" si="17"/>
        <v>4745.62</v>
      </c>
      <c r="E459" s="386">
        <f t="shared" si="17"/>
        <v>3841.44</v>
      </c>
      <c r="F459" s="386">
        <f t="shared" si="17"/>
        <v>3332.6400000000003</v>
      </c>
      <c r="G459" s="386">
        <f t="shared" si="17"/>
        <v>2485.17</v>
      </c>
    </row>
    <row r="460" spans="1:7" ht="14" hidden="1" x14ac:dyDescent="0.15">
      <c r="A460" s="381">
        <v>23</v>
      </c>
      <c r="B460" s="382"/>
      <c r="C460" s="386">
        <f t="shared" si="17"/>
        <v>5413.42</v>
      </c>
      <c r="D460" s="386">
        <f t="shared" si="17"/>
        <v>4745.62</v>
      </c>
      <c r="E460" s="386">
        <f t="shared" si="17"/>
        <v>3841.44</v>
      </c>
      <c r="F460" s="386">
        <f t="shared" si="17"/>
        <v>3332.6400000000003</v>
      </c>
      <c r="G460" s="386">
        <f t="shared" si="17"/>
        <v>2485.17</v>
      </c>
    </row>
    <row r="461" spans="1:7" ht="14" hidden="1" x14ac:dyDescent="0.15">
      <c r="A461" s="381">
        <v>24</v>
      </c>
      <c r="B461" s="382"/>
      <c r="C461" s="386">
        <f t="shared" si="17"/>
        <v>5413.42</v>
      </c>
      <c r="D461" s="386">
        <f t="shared" si="17"/>
        <v>4745.62</v>
      </c>
      <c r="E461" s="386">
        <f t="shared" si="17"/>
        <v>3841.44</v>
      </c>
      <c r="F461" s="386">
        <f t="shared" si="17"/>
        <v>3332.6400000000003</v>
      </c>
      <c r="G461" s="386">
        <f t="shared" si="17"/>
        <v>2485.17</v>
      </c>
    </row>
    <row r="462" spans="1:7" ht="14" hidden="1" x14ac:dyDescent="0.15">
      <c r="A462" s="381">
        <v>25</v>
      </c>
      <c r="B462" s="382"/>
      <c r="C462" s="386">
        <f t="shared" si="17"/>
        <v>5785.4800000000005</v>
      </c>
      <c r="D462" s="386">
        <f t="shared" si="17"/>
        <v>5071.04</v>
      </c>
      <c r="E462" s="386">
        <f t="shared" si="17"/>
        <v>4080.4700000000003</v>
      </c>
      <c r="F462" s="386">
        <f t="shared" si="17"/>
        <v>3539.34</v>
      </c>
      <c r="G462" s="386">
        <f t="shared" si="17"/>
        <v>2638.34</v>
      </c>
    </row>
    <row r="463" spans="1:7" ht="14" hidden="1" x14ac:dyDescent="0.15">
      <c r="A463" s="381">
        <v>26</v>
      </c>
      <c r="B463" s="382"/>
      <c r="C463" s="386">
        <f t="shared" si="17"/>
        <v>5785.4800000000005</v>
      </c>
      <c r="D463" s="386">
        <f t="shared" si="17"/>
        <v>5071.04</v>
      </c>
      <c r="E463" s="386">
        <f t="shared" si="17"/>
        <v>4080.4700000000003</v>
      </c>
      <c r="F463" s="386">
        <f t="shared" si="17"/>
        <v>3539.34</v>
      </c>
      <c r="G463" s="386">
        <f t="shared" si="17"/>
        <v>2638.34</v>
      </c>
    </row>
    <row r="464" spans="1:7" ht="14" hidden="1" x14ac:dyDescent="0.15">
      <c r="A464" s="381">
        <v>27</v>
      </c>
      <c r="B464" s="382"/>
      <c r="C464" s="386">
        <f t="shared" si="17"/>
        <v>5785.4800000000005</v>
      </c>
      <c r="D464" s="386">
        <f t="shared" si="17"/>
        <v>5071.04</v>
      </c>
      <c r="E464" s="386">
        <f t="shared" si="17"/>
        <v>4080.4700000000003</v>
      </c>
      <c r="F464" s="386">
        <f t="shared" si="17"/>
        <v>3539.34</v>
      </c>
      <c r="G464" s="386">
        <f t="shared" si="17"/>
        <v>2638.34</v>
      </c>
    </row>
    <row r="465" spans="1:7" ht="14" hidden="1" x14ac:dyDescent="0.15">
      <c r="A465" s="381">
        <v>28</v>
      </c>
      <c r="B465" s="382"/>
      <c r="C465" s="386">
        <f t="shared" si="17"/>
        <v>5785.4800000000005</v>
      </c>
      <c r="D465" s="386">
        <f t="shared" si="17"/>
        <v>5071.04</v>
      </c>
      <c r="E465" s="386">
        <f t="shared" si="17"/>
        <v>4080.4700000000003</v>
      </c>
      <c r="F465" s="386">
        <f t="shared" si="17"/>
        <v>3539.34</v>
      </c>
      <c r="G465" s="386">
        <f t="shared" si="17"/>
        <v>2638.34</v>
      </c>
    </row>
    <row r="466" spans="1:7" ht="14" hidden="1" x14ac:dyDescent="0.15">
      <c r="A466" s="381">
        <v>29</v>
      </c>
      <c r="B466" s="382"/>
      <c r="C466" s="386">
        <f t="shared" si="17"/>
        <v>5785.4800000000005</v>
      </c>
      <c r="D466" s="386">
        <f t="shared" si="17"/>
        <v>5071.04</v>
      </c>
      <c r="E466" s="386">
        <f t="shared" si="17"/>
        <v>4080.4700000000003</v>
      </c>
      <c r="F466" s="386">
        <f t="shared" si="17"/>
        <v>3539.34</v>
      </c>
      <c r="G466" s="386">
        <f t="shared" si="17"/>
        <v>2638.34</v>
      </c>
    </row>
    <row r="467" spans="1:7" ht="14" hidden="1" x14ac:dyDescent="0.15">
      <c r="A467" s="381">
        <v>30</v>
      </c>
      <c r="B467" s="382"/>
      <c r="C467" s="386">
        <f t="shared" si="17"/>
        <v>6433.14</v>
      </c>
      <c r="D467" s="386">
        <f t="shared" si="17"/>
        <v>5639.7300000000005</v>
      </c>
      <c r="E467" s="386">
        <f t="shared" si="17"/>
        <v>4503.9400000000005</v>
      </c>
      <c r="F467" s="386">
        <f t="shared" si="17"/>
        <v>3905.57</v>
      </c>
      <c r="G467" s="386">
        <f t="shared" si="17"/>
        <v>2911.82</v>
      </c>
    </row>
    <row r="468" spans="1:7" ht="14" hidden="1" x14ac:dyDescent="0.15">
      <c r="A468" s="381">
        <v>31</v>
      </c>
      <c r="B468" s="382"/>
      <c r="C468" s="386">
        <f t="shared" si="17"/>
        <v>6433.14</v>
      </c>
      <c r="D468" s="386">
        <f t="shared" si="17"/>
        <v>5639.7300000000005</v>
      </c>
      <c r="E468" s="386">
        <f t="shared" si="17"/>
        <v>4503.9400000000005</v>
      </c>
      <c r="F468" s="386">
        <f t="shared" si="17"/>
        <v>3905.57</v>
      </c>
      <c r="G468" s="386">
        <f t="shared" si="17"/>
        <v>2911.82</v>
      </c>
    </row>
    <row r="469" spans="1:7" ht="14" hidden="1" x14ac:dyDescent="0.15">
      <c r="A469" s="381">
        <v>32</v>
      </c>
      <c r="B469" s="382"/>
      <c r="C469" s="386">
        <f t="shared" si="17"/>
        <v>6433.14</v>
      </c>
      <c r="D469" s="386">
        <f t="shared" si="17"/>
        <v>5639.7300000000005</v>
      </c>
      <c r="E469" s="386">
        <f t="shared" si="17"/>
        <v>4503.9400000000005</v>
      </c>
      <c r="F469" s="386">
        <f t="shared" si="17"/>
        <v>3905.57</v>
      </c>
      <c r="G469" s="386">
        <f t="shared" si="17"/>
        <v>2911.82</v>
      </c>
    </row>
    <row r="470" spans="1:7" ht="14" hidden="1" x14ac:dyDescent="0.15">
      <c r="A470" s="381">
        <v>33</v>
      </c>
      <c r="B470" s="382"/>
      <c r="C470" s="386">
        <f t="shared" si="17"/>
        <v>6433.14</v>
      </c>
      <c r="D470" s="386">
        <f t="shared" si="17"/>
        <v>5639.7300000000005</v>
      </c>
      <c r="E470" s="386">
        <f t="shared" si="17"/>
        <v>4503.9400000000005</v>
      </c>
      <c r="F470" s="386">
        <f t="shared" si="17"/>
        <v>3905.57</v>
      </c>
      <c r="G470" s="386">
        <f t="shared" si="17"/>
        <v>2911.82</v>
      </c>
    </row>
    <row r="471" spans="1:7" ht="14" hidden="1" x14ac:dyDescent="0.15">
      <c r="A471" s="381">
        <v>34</v>
      </c>
      <c r="B471" s="382"/>
      <c r="C471" s="386">
        <f t="shared" si="17"/>
        <v>6433.14</v>
      </c>
      <c r="D471" s="386">
        <f t="shared" si="17"/>
        <v>5639.7300000000005</v>
      </c>
      <c r="E471" s="386">
        <f t="shared" si="17"/>
        <v>4503.9400000000005</v>
      </c>
      <c r="F471" s="386">
        <f t="shared" si="17"/>
        <v>3905.57</v>
      </c>
      <c r="G471" s="386">
        <f t="shared" si="17"/>
        <v>2911.82</v>
      </c>
    </row>
    <row r="472" spans="1:7" ht="14" hidden="1" x14ac:dyDescent="0.15">
      <c r="A472" s="381">
        <v>35</v>
      </c>
      <c r="B472" s="382"/>
      <c r="C472" s="386">
        <f t="shared" si="17"/>
        <v>7184.1500000000005</v>
      </c>
      <c r="D472" s="386">
        <f t="shared" si="17"/>
        <v>6295.34</v>
      </c>
      <c r="E472" s="386">
        <f t="shared" si="17"/>
        <v>4998.96</v>
      </c>
      <c r="F472" s="386">
        <f t="shared" si="17"/>
        <v>4334.87</v>
      </c>
      <c r="G472" s="386">
        <f t="shared" si="17"/>
        <v>3233</v>
      </c>
    </row>
    <row r="473" spans="1:7" ht="14" hidden="1" x14ac:dyDescent="0.15">
      <c r="A473" s="381">
        <v>36</v>
      </c>
      <c r="B473" s="382"/>
      <c r="C473" s="386">
        <f t="shared" ref="C473:G488" si="18">+C24*$K$4</f>
        <v>7184.1500000000005</v>
      </c>
      <c r="D473" s="386">
        <f t="shared" si="18"/>
        <v>6295.34</v>
      </c>
      <c r="E473" s="386">
        <f t="shared" si="18"/>
        <v>4998.96</v>
      </c>
      <c r="F473" s="386">
        <f t="shared" si="18"/>
        <v>4334.87</v>
      </c>
      <c r="G473" s="386">
        <f t="shared" si="18"/>
        <v>3233</v>
      </c>
    </row>
    <row r="474" spans="1:7" ht="14" hidden="1" x14ac:dyDescent="0.15">
      <c r="A474" s="381">
        <v>37</v>
      </c>
      <c r="B474" s="382"/>
      <c r="C474" s="386">
        <f t="shared" si="18"/>
        <v>7184.1500000000005</v>
      </c>
      <c r="D474" s="386">
        <f t="shared" si="18"/>
        <v>6295.34</v>
      </c>
      <c r="E474" s="386">
        <f t="shared" si="18"/>
        <v>4998.96</v>
      </c>
      <c r="F474" s="386">
        <f t="shared" si="18"/>
        <v>4334.87</v>
      </c>
      <c r="G474" s="386">
        <f t="shared" si="18"/>
        <v>3233</v>
      </c>
    </row>
    <row r="475" spans="1:7" ht="14" hidden="1" x14ac:dyDescent="0.15">
      <c r="A475" s="381">
        <v>38</v>
      </c>
      <c r="B475" s="382"/>
      <c r="C475" s="386">
        <f t="shared" si="18"/>
        <v>7184.1500000000005</v>
      </c>
      <c r="D475" s="386">
        <f t="shared" si="18"/>
        <v>6295.34</v>
      </c>
      <c r="E475" s="386">
        <f t="shared" si="18"/>
        <v>4998.96</v>
      </c>
      <c r="F475" s="386">
        <f t="shared" si="18"/>
        <v>4334.87</v>
      </c>
      <c r="G475" s="386">
        <f t="shared" si="18"/>
        <v>3233</v>
      </c>
    </row>
    <row r="476" spans="1:7" ht="14" hidden="1" x14ac:dyDescent="0.15">
      <c r="A476" s="381">
        <v>39</v>
      </c>
      <c r="B476" s="382"/>
      <c r="C476" s="386">
        <f t="shared" si="18"/>
        <v>7184.1500000000005</v>
      </c>
      <c r="D476" s="386">
        <f t="shared" si="18"/>
        <v>6295.34</v>
      </c>
      <c r="E476" s="386">
        <f t="shared" si="18"/>
        <v>4998.96</v>
      </c>
      <c r="F476" s="386">
        <f t="shared" si="18"/>
        <v>4334.87</v>
      </c>
      <c r="G476" s="386">
        <f t="shared" si="18"/>
        <v>3233</v>
      </c>
    </row>
    <row r="477" spans="1:7" ht="14" hidden="1" x14ac:dyDescent="0.15">
      <c r="A477" s="381">
        <v>40</v>
      </c>
      <c r="B477" s="382"/>
      <c r="C477" s="386">
        <f t="shared" si="18"/>
        <v>8045.93</v>
      </c>
      <c r="D477" s="386">
        <f t="shared" si="18"/>
        <v>7053.2400000000007</v>
      </c>
      <c r="E477" s="386">
        <f t="shared" si="18"/>
        <v>5575.0700000000006</v>
      </c>
      <c r="F477" s="386">
        <f t="shared" si="18"/>
        <v>4834.66</v>
      </c>
      <c r="G477" s="386">
        <f t="shared" si="18"/>
        <v>3604.53</v>
      </c>
    </row>
    <row r="478" spans="1:7" ht="14" hidden="1" x14ac:dyDescent="0.15">
      <c r="A478" s="381">
        <v>41</v>
      </c>
      <c r="B478" s="382"/>
      <c r="C478" s="386">
        <f t="shared" si="18"/>
        <v>8045.93</v>
      </c>
      <c r="D478" s="386">
        <f t="shared" si="18"/>
        <v>7053.2400000000007</v>
      </c>
      <c r="E478" s="386">
        <f t="shared" si="18"/>
        <v>5575.0700000000006</v>
      </c>
      <c r="F478" s="386">
        <f t="shared" si="18"/>
        <v>4834.66</v>
      </c>
      <c r="G478" s="386">
        <f t="shared" si="18"/>
        <v>3604.53</v>
      </c>
    </row>
    <row r="479" spans="1:7" ht="14" hidden="1" x14ac:dyDescent="0.15">
      <c r="A479" s="381">
        <v>42</v>
      </c>
      <c r="B479" s="382"/>
      <c r="C479" s="386">
        <f t="shared" si="18"/>
        <v>8045.93</v>
      </c>
      <c r="D479" s="386">
        <f t="shared" si="18"/>
        <v>7053.2400000000007</v>
      </c>
      <c r="E479" s="386">
        <f t="shared" si="18"/>
        <v>5575.0700000000006</v>
      </c>
      <c r="F479" s="386">
        <f t="shared" si="18"/>
        <v>4834.66</v>
      </c>
      <c r="G479" s="386">
        <f t="shared" si="18"/>
        <v>3604.53</v>
      </c>
    </row>
    <row r="480" spans="1:7" ht="14" hidden="1" x14ac:dyDescent="0.15">
      <c r="A480" s="381">
        <v>43</v>
      </c>
      <c r="B480" s="382"/>
      <c r="C480" s="386">
        <f t="shared" si="18"/>
        <v>8045.93</v>
      </c>
      <c r="D480" s="386">
        <f t="shared" si="18"/>
        <v>7053.2400000000007</v>
      </c>
      <c r="E480" s="386">
        <f t="shared" si="18"/>
        <v>5575.0700000000006</v>
      </c>
      <c r="F480" s="386">
        <f t="shared" si="18"/>
        <v>4834.66</v>
      </c>
      <c r="G480" s="386">
        <f t="shared" si="18"/>
        <v>3604.53</v>
      </c>
    </row>
    <row r="481" spans="1:7" ht="14" hidden="1" x14ac:dyDescent="0.15">
      <c r="A481" s="381">
        <v>44</v>
      </c>
      <c r="B481" s="382"/>
      <c r="C481" s="386">
        <f t="shared" si="18"/>
        <v>8045.93</v>
      </c>
      <c r="D481" s="386">
        <f t="shared" si="18"/>
        <v>7053.2400000000007</v>
      </c>
      <c r="E481" s="386">
        <f t="shared" si="18"/>
        <v>5575.0700000000006</v>
      </c>
      <c r="F481" s="386">
        <f t="shared" si="18"/>
        <v>4834.66</v>
      </c>
      <c r="G481" s="386">
        <f t="shared" si="18"/>
        <v>3604.53</v>
      </c>
    </row>
    <row r="482" spans="1:7" ht="14" hidden="1" x14ac:dyDescent="0.15">
      <c r="A482" s="381">
        <v>45</v>
      </c>
      <c r="B482" s="382"/>
      <c r="C482" s="386">
        <f t="shared" si="18"/>
        <v>9004.7000000000007</v>
      </c>
      <c r="D482" s="386">
        <f t="shared" si="18"/>
        <v>7894.35</v>
      </c>
      <c r="E482" s="386">
        <f t="shared" si="18"/>
        <v>6220.6100000000006</v>
      </c>
      <c r="F482" s="386">
        <f t="shared" si="18"/>
        <v>5393.81</v>
      </c>
      <c r="G482" s="386">
        <f t="shared" si="18"/>
        <v>4021.6400000000003</v>
      </c>
    </row>
    <row r="483" spans="1:7" ht="14" hidden="1" x14ac:dyDescent="0.15">
      <c r="A483" s="381">
        <v>46</v>
      </c>
      <c r="B483" s="382"/>
      <c r="C483" s="386">
        <f t="shared" si="18"/>
        <v>9004.7000000000007</v>
      </c>
      <c r="D483" s="386">
        <f t="shared" si="18"/>
        <v>7894.35</v>
      </c>
      <c r="E483" s="386">
        <f t="shared" si="18"/>
        <v>6220.6100000000006</v>
      </c>
      <c r="F483" s="386">
        <f t="shared" si="18"/>
        <v>5393.81</v>
      </c>
      <c r="G483" s="386">
        <f t="shared" si="18"/>
        <v>4021.6400000000003</v>
      </c>
    </row>
    <row r="484" spans="1:7" ht="14" hidden="1" x14ac:dyDescent="0.15">
      <c r="A484" s="381">
        <v>47</v>
      </c>
      <c r="B484" s="382"/>
      <c r="C484" s="386">
        <f t="shared" si="18"/>
        <v>9004.7000000000007</v>
      </c>
      <c r="D484" s="386">
        <f t="shared" si="18"/>
        <v>7894.35</v>
      </c>
      <c r="E484" s="386">
        <f t="shared" si="18"/>
        <v>6220.6100000000006</v>
      </c>
      <c r="F484" s="386">
        <f t="shared" si="18"/>
        <v>5393.81</v>
      </c>
      <c r="G484" s="386">
        <f t="shared" si="18"/>
        <v>4021.6400000000003</v>
      </c>
    </row>
    <row r="485" spans="1:7" ht="14" hidden="1" x14ac:dyDescent="0.15">
      <c r="A485" s="381">
        <v>48</v>
      </c>
      <c r="B485" s="382"/>
      <c r="C485" s="386">
        <f t="shared" si="18"/>
        <v>9004.7000000000007</v>
      </c>
      <c r="D485" s="386">
        <f t="shared" si="18"/>
        <v>7894.35</v>
      </c>
      <c r="E485" s="386">
        <f t="shared" si="18"/>
        <v>6220.6100000000006</v>
      </c>
      <c r="F485" s="386">
        <f t="shared" si="18"/>
        <v>5393.81</v>
      </c>
      <c r="G485" s="386">
        <f t="shared" si="18"/>
        <v>4021.6400000000003</v>
      </c>
    </row>
    <row r="486" spans="1:7" ht="14" hidden="1" x14ac:dyDescent="0.15">
      <c r="A486" s="381">
        <v>49</v>
      </c>
      <c r="B486" s="382"/>
      <c r="C486" s="386">
        <f t="shared" si="18"/>
        <v>9004.7000000000007</v>
      </c>
      <c r="D486" s="386">
        <f t="shared" si="18"/>
        <v>7894.35</v>
      </c>
      <c r="E486" s="386">
        <f t="shared" si="18"/>
        <v>6220.6100000000006</v>
      </c>
      <c r="F486" s="386">
        <f t="shared" si="18"/>
        <v>5393.81</v>
      </c>
      <c r="G486" s="386">
        <f t="shared" si="18"/>
        <v>4021.6400000000003</v>
      </c>
    </row>
    <row r="487" spans="1:7" ht="14" hidden="1" x14ac:dyDescent="0.15">
      <c r="A487" s="381">
        <v>50</v>
      </c>
      <c r="B487" s="382"/>
      <c r="C487" s="386">
        <f t="shared" si="18"/>
        <v>10084.84</v>
      </c>
      <c r="D487" s="386">
        <f t="shared" si="18"/>
        <v>8840.93</v>
      </c>
      <c r="E487" s="386">
        <f t="shared" si="18"/>
        <v>6950.9500000000007</v>
      </c>
      <c r="F487" s="386">
        <f t="shared" si="18"/>
        <v>6027.6900000000005</v>
      </c>
      <c r="G487" s="386">
        <f t="shared" si="18"/>
        <v>4493.34</v>
      </c>
    </row>
    <row r="488" spans="1:7" ht="14" hidden="1" x14ac:dyDescent="0.15">
      <c r="A488" s="381">
        <v>51</v>
      </c>
      <c r="B488" s="382"/>
      <c r="C488" s="386">
        <f t="shared" si="18"/>
        <v>10084.84</v>
      </c>
      <c r="D488" s="386">
        <f t="shared" si="18"/>
        <v>8840.93</v>
      </c>
      <c r="E488" s="386">
        <f t="shared" si="18"/>
        <v>6950.9500000000007</v>
      </c>
      <c r="F488" s="386">
        <f t="shared" si="18"/>
        <v>6027.6900000000005</v>
      </c>
      <c r="G488" s="386">
        <f t="shared" si="18"/>
        <v>4493.34</v>
      </c>
    </row>
    <row r="489" spans="1:7" ht="14" hidden="1" x14ac:dyDescent="0.15">
      <c r="A489" s="381">
        <v>52</v>
      </c>
      <c r="B489" s="382"/>
      <c r="C489" s="386">
        <f t="shared" ref="C489:G504" si="19">+C40*$K$4</f>
        <v>10084.84</v>
      </c>
      <c r="D489" s="386">
        <f t="shared" si="19"/>
        <v>8840.93</v>
      </c>
      <c r="E489" s="386">
        <f t="shared" si="19"/>
        <v>6950.9500000000007</v>
      </c>
      <c r="F489" s="386">
        <f t="shared" si="19"/>
        <v>6027.6900000000005</v>
      </c>
      <c r="G489" s="386">
        <f t="shared" si="19"/>
        <v>4493.34</v>
      </c>
    </row>
    <row r="490" spans="1:7" ht="14" hidden="1" x14ac:dyDescent="0.15">
      <c r="A490" s="381">
        <v>53</v>
      </c>
      <c r="B490" s="382"/>
      <c r="C490" s="386">
        <f t="shared" si="19"/>
        <v>10084.84</v>
      </c>
      <c r="D490" s="386">
        <f t="shared" si="19"/>
        <v>8840.93</v>
      </c>
      <c r="E490" s="386">
        <f t="shared" si="19"/>
        <v>6950.9500000000007</v>
      </c>
      <c r="F490" s="386">
        <f t="shared" si="19"/>
        <v>6027.6900000000005</v>
      </c>
      <c r="G490" s="386">
        <f t="shared" si="19"/>
        <v>4493.34</v>
      </c>
    </row>
    <row r="491" spans="1:7" ht="14" hidden="1" x14ac:dyDescent="0.15">
      <c r="A491" s="381">
        <v>54</v>
      </c>
      <c r="B491" s="387"/>
      <c r="C491" s="386">
        <f t="shared" si="19"/>
        <v>10084.84</v>
      </c>
      <c r="D491" s="386">
        <f t="shared" si="19"/>
        <v>8840.93</v>
      </c>
      <c r="E491" s="386">
        <f t="shared" si="19"/>
        <v>6950.9500000000007</v>
      </c>
      <c r="F491" s="386">
        <f t="shared" si="19"/>
        <v>6027.6900000000005</v>
      </c>
      <c r="G491" s="386">
        <f t="shared" si="19"/>
        <v>4493.34</v>
      </c>
    </row>
    <row r="492" spans="1:7" ht="14" hidden="1" x14ac:dyDescent="0.15">
      <c r="A492" s="381">
        <v>55</v>
      </c>
      <c r="B492" s="387"/>
      <c r="C492" s="386">
        <f t="shared" si="19"/>
        <v>11274.16</v>
      </c>
      <c r="D492" s="386">
        <f t="shared" si="19"/>
        <v>9882.91</v>
      </c>
      <c r="E492" s="386">
        <f t="shared" si="19"/>
        <v>7758.14</v>
      </c>
      <c r="F492" s="386">
        <f t="shared" si="19"/>
        <v>6728.35</v>
      </c>
      <c r="G492" s="386">
        <f t="shared" si="19"/>
        <v>5016.45</v>
      </c>
    </row>
    <row r="493" spans="1:7" ht="14" hidden="1" x14ac:dyDescent="0.15">
      <c r="A493" s="381">
        <v>56</v>
      </c>
      <c r="B493" s="387"/>
      <c r="C493" s="386">
        <f t="shared" si="19"/>
        <v>11274.16</v>
      </c>
      <c r="D493" s="386">
        <f t="shared" si="19"/>
        <v>9882.91</v>
      </c>
      <c r="E493" s="386">
        <f t="shared" si="19"/>
        <v>7758.14</v>
      </c>
      <c r="F493" s="386">
        <f t="shared" si="19"/>
        <v>6728.35</v>
      </c>
      <c r="G493" s="386">
        <f t="shared" si="19"/>
        <v>5016.45</v>
      </c>
    </row>
    <row r="494" spans="1:7" ht="14" hidden="1" x14ac:dyDescent="0.15">
      <c r="A494" s="381">
        <v>57</v>
      </c>
      <c r="B494" s="387"/>
      <c r="C494" s="386">
        <f t="shared" si="19"/>
        <v>11274.16</v>
      </c>
      <c r="D494" s="386">
        <f t="shared" si="19"/>
        <v>9882.91</v>
      </c>
      <c r="E494" s="386">
        <f t="shared" si="19"/>
        <v>7758.14</v>
      </c>
      <c r="F494" s="386">
        <f t="shared" si="19"/>
        <v>6728.35</v>
      </c>
      <c r="G494" s="386">
        <f t="shared" si="19"/>
        <v>5016.45</v>
      </c>
    </row>
    <row r="495" spans="1:7" ht="14" hidden="1" x14ac:dyDescent="0.15">
      <c r="A495" s="381">
        <v>58</v>
      </c>
      <c r="B495" s="387"/>
      <c r="C495" s="386">
        <f t="shared" si="19"/>
        <v>11274.16</v>
      </c>
      <c r="D495" s="386">
        <f t="shared" si="19"/>
        <v>9882.91</v>
      </c>
      <c r="E495" s="386">
        <f t="shared" si="19"/>
        <v>7758.14</v>
      </c>
      <c r="F495" s="386">
        <f t="shared" si="19"/>
        <v>6728.35</v>
      </c>
      <c r="G495" s="386">
        <f t="shared" si="19"/>
        <v>5016.45</v>
      </c>
    </row>
    <row r="496" spans="1:7" ht="14" hidden="1" x14ac:dyDescent="0.15">
      <c r="A496" s="381">
        <v>59</v>
      </c>
      <c r="B496" s="387"/>
      <c r="C496" s="386">
        <f t="shared" si="19"/>
        <v>11274.16</v>
      </c>
      <c r="D496" s="386">
        <f t="shared" si="19"/>
        <v>9882.91</v>
      </c>
      <c r="E496" s="386">
        <f t="shared" si="19"/>
        <v>7758.14</v>
      </c>
      <c r="F496" s="386">
        <f t="shared" si="19"/>
        <v>6728.35</v>
      </c>
      <c r="G496" s="386">
        <f t="shared" si="19"/>
        <v>5016.45</v>
      </c>
    </row>
    <row r="497" spans="1:7" ht="14" hidden="1" x14ac:dyDescent="0.15">
      <c r="A497" s="381">
        <v>60</v>
      </c>
      <c r="B497" s="387"/>
      <c r="C497" s="386">
        <f t="shared" si="19"/>
        <v>12066.51</v>
      </c>
      <c r="D497" s="386">
        <f t="shared" si="19"/>
        <v>10576.68</v>
      </c>
      <c r="E497" s="386">
        <f t="shared" si="19"/>
        <v>8299.27</v>
      </c>
      <c r="F497" s="386">
        <f t="shared" si="19"/>
        <v>7195.2800000000007</v>
      </c>
      <c r="G497" s="386">
        <f t="shared" si="19"/>
        <v>5365.72</v>
      </c>
    </row>
    <row r="498" spans="1:7" ht="14" hidden="1" x14ac:dyDescent="0.15">
      <c r="A498" s="381">
        <v>61</v>
      </c>
      <c r="B498" s="387"/>
      <c r="C498" s="386">
        <f t="shared" si="19"/>
        <v>13447.69</v>
      </c>
      <c r="D498" s="386">
        <f t="shared" si="19"/>
        <v>11786.140000000001</v>
      </c>
      <c r="E498" s="386">
        <f t="shared" si="19"/>
        <v>9241.08</v>
      </c>
      <c r="F498" s="386">
        <f t="shared" si="19"/>
        <v>8014.13</v>
      </c>
      <c r="G498" s="386">
        <f t="shared" si="19"/>
        <v>5974.6900000000005</v>
      </c>
    </row>
    <row r="499" spans="1:7" ht="14" hidden="1" x14ac:dyDescent="0.15">
      <c r="A499" s="381">
        <v>62</v>
      </c>
      <c r="B499" s="387"/>
      <c r="C499" s="386">
        <f t="shared" si="19"/>
        <v>14939.11</v>
      </c>
      <c r="D499" s="386">
        <f t="shared" si="19"/>
        <v>13094.18</v>
      </c>
      <c r="E499" s="386">
        <f t="shared" si="19"/>
        <v>10263.980000000001</v>
      </c>
      <c r="F499" s="386">
        <f t="shared" si="19"/>
        <v>8900.82</v>
      </c>
      <c r="G499" s="386">
        <f t="shared" si="19"/>
        <v>6635.6</v>
      </c>
    </row>
    <row r="500" spans="1:7" ht="14" hidden="1" x14ac:dyDescent="0.15">
      <c r="A500" s="381">
        <v>63</v>
      </c>
      <c r="B500" s="387"/>
      <c r="C500" s="386">
        <f t="shared" si="19"/>
        <v>16544.48</v>
      </c>
      <c r="D500" s="386">
        <f t="shared" si="19"/>
        <v>14501.33</v>
      </c>
      <c r="E500" s="386">
        <f t="shared" si="19"/>
        <v>11367.44</v>
      </c>
      <c r="F500" s="386">
        <f t="shared" si="19"/>
        <v>9858</v>
      </c>
      <c r="G500" s="386">
        <f t="shared" si="19"/>
        <v>7349.51</v>
      </c>
    </row>
    <row r="501" spans="1:7" ht="14" hidden="1" x14ac:dyDescent="0.15">
      <c r="A501" s="381">
        <v>64</v>
      </c>
      <c r="B501" s="387"/>
      <c r="C501" s="386">
        <f t="shared" si="19"/>
        <v>18263.27</v>
      </c>
      <c r="D501" s="386">
        <f t="shared" si="19"/>
        <v>16006.53</v>
      </c>
      <c r="E501" s="386">
        <f t="shared" si="19"/>
        <v>12550.93</v>
      </c>
      <c r="F501" s="386">
        <f t="shared" si="19"/>
        <v>10883.550000000001</v>
      </c>
      <c r="G501" s="386">
        <f t="shared" si="19"/>
        <v>8114.3</v>
      </c>
    </row>
    <row r="502" spans="1:7" ht="14" hidden="1" x14ac:dyDescent="0.15">
      <c r="A502" s="381">
        <v>65</v>
      </c>
      <c r="B502" s="387"/>
      <c r="C502" s="386">
        <f t="shared" si="19"/>
        <v>20093.89</v>
      </c>
      <c r="D502" s="386">
        <f t="shared" si="19"/>
        <v>17612.43</v>
      </c>
      <c r="E502" s="386">
        <f t="shared" si="19"/>
        <v>13813.92</v>
      </c>
      <c r="F502" s="386">
        <f t="shared" si="19"/>
        <v>11979.59</v>
      </c>
      <c r="G502" s="386">
        <f t="shared" si="19"/>
        <v>8930.5</v>
      </c>
    </row>
    <row r="503" spans="1:7" ht="14" hidden="1" x14ac:dyDescent="0.15">
      <c r="A503" s="381">
        <v>66</v>
      </c>
      <c r="B503" s="387"/>
      <c r="C503" s="386">
        <f t="shared" si="19"/>
        <v>22035.81</v>
      </c>
      <c r="D503" s="386">
        <f t="shared" si="19"/>
        <v>19315.32</v>
      </c>
      <c r="E503" s="386">
        <f t="shared" si="19"/>
        <v>15156.41</v>
      </c>
      <c r="F503" s="386">
        <f t="shared" si="19"/>
        <v>13143.470000000001</v>
      </c>
      <c r="G503" s="386">
        <f t="shared" si="19"/>
        <v>9797.0500000000011</v>
      </c>
    </row>
    <row r="504" spans="1:7" ht="14" hidden="1" x14ac:dyDescent="0.15">
      <c r="A504" s="381">
        <v>67</v>
      </c>
      <c r="B504" s="387"/>
      <c r="C504" s="386">
        <f t="shared" si="19"/>
        <v>24092.210000000003</v>
      </c>
      <c r="D504" s="386">
        <f t="shared" si="19"/>
        <v>21117.32</v>
      </c>
      <c r="E504" s="386">
        <f t="shared" si="19"/>
        <v>16579.46</v>
      </c>
      <c r="F504" s="386">
        <f t="shared" si="19"/>
        <v>14375.720000000001</v>
      </c>
      <c r="G504" s="386">
        <f t="shared" si="19"/>
        <v>10717.130000000001</v>
      </c>
    </row>
    <row r="505" spans="1:7" ht="14" hidden="1" x14ac:dyDescent="0.15">
      <c r="A505" s="381">
        <v>68</v>
      </c>
      <c r="B505" s="387"/>
      <c r="C505" s="386">
        <f t="shared" ref="C505:G520" si="20">+C56*$K$4</f>
        <v>26259.38</v>
      </c>
      <c r="D505" s="386">
        <f t="shared" si="20"/>
        <v>23019.49</v>
      </c>
      <c r="E505" s="386">
        <f t="shared" si="20"/>
        <v>18082.010000000002</v>
      </c>
      <c r="F505" s="386">
        <f t="shared" si="20"/>
        <v>15680.050000000001</v>
      </c>
      <c r="G505" s="386">
        <f t="shared" si="20"/>
        <v>11689.68</v>
      </c>
    </row>
    <row r="506" spans="1:7" ht="14" hidden="1" x14ac:dyDescent="0.15">
      <c r="A506" s="381">
        <v>69</v>
      </c>
      <c r="B506" s="387"/>
      <c r="C506" s="386">
        <f t="shared" si="20"/>
        <v>28542.620000000003</v>
      </c>
      <c r="D506" s="386">
        <f t="shared" si="20"/>
        <v>25017.59</v>
      </c>
      <c r="E506" s="386">
        <f t="shared" si="20"/>
        <v>19665.650000000001</v>
      </c>
      <c r="F506" s="386">
        <f t="shared" si="20"/>
        <v>17053.280000000002</v>
      </c>
      <c r="G506" s="386">
        <f t="shared" si="20"/>
        <v>12713.11</v>
      </c>
    </row>
    <row r="507" spans="1:7" ht="14" hidden="1" x14ac:dyDescent="0.15">
      <c r="A507" s="381">
        <v>70</v>
      </c>
      <c r="B507" s="387"/>
      <c r="C507" s="386">
        <f t="shared" si="20"/>
        <v>30936.100000000002</v>
      </c>
      <c r="D507" s="386">
        <f t="shared" si="20"/>
        <v>27115.86</v>
      </c>
      <c r="E507" s="386">
        <f t="shared" si="20"/>
        <v>21327.73</v>
      </c>
      <c r="F507" s="386">
        <f t="shared" si="20"/>
        <v>18494.350000000002</v>
      </c>
      <c r="G507" s="386">
        <f t="shared" si="20"/>
        <v>13786.890000000001</v>
      </c>
    </row>
    <row r="508" spans="1:7" ht="14" hidden="1" x14ac:dyDescent="0.15">
      <c r="A508" s="381">
        <v>71</v>
      </c>
      <c r="B508" s="387"/>
      <c r="C508" s="386">
        <f t="shared" si="20"/>
        <v>33441.94</v>
      </c>
      <c r="D508" s="386">
        <f t="shared" si="20"/>
        <v>29313.24</v>
      </c>
      <c r="E508" s="386">
        <f t="shared" si="20"/>
        <v>23071.960000000003</v>
      </c>
      <c r="F508" s="386">
        <f t="shared" si="20"/>
        <v>20005.38</v>
      </c>
      <c r="G508" s="386">
        <f t="shared" si="20"/>
        <v>14914.2</v>
      </c>
    </row>
    <row r="509" spans="1:7" ht="14" hidden="1" x14ac:dyDescent="0.15">
      <c r="A509" s="381">
        <v>72</v>
      </c>
      <c r="B509" s="387"/>
      <c r="C509" s="386">
        <f t="shared" si="20"/>
        <v>36061.200000000004</v>
      </c>
      <c r="D509" s="386">
        <f t="shared" si="20"/>
        <v>31607.61</v>
      </c>
      <c r="E509" s="386">
        <f t="shared" si="20"/>
        <v>24893.040000000001</v>
      </c>
      <c r="F509" s="386">
        <f t="shared" si="20"/>
        <v>21585.84</v>
      </c>
      <c r="G509" s="386">
        <f t="shared" si="20"/>
        <v>16091.33</v>
      </c>
    </row>
    <row r="510" spans="1:7" ht="14" hidden="1" x14ac:dyDescent="0.15">
      <c r="A510" s="381">
        <v>73</v>
      </c>
      <c r="B510" s="387"/>
      <c r="C510" s="386">
        <f t="shared" si="20"/>
        <v>38792.29</v>
      </c>
      <c r="D510" s="386">
        <f t="shared" si="20"/>
        <v>34002.68</v>
      </c>
      <c r="E510" s="386">
        <f t="shared" si="20"/>
        <v>26796.27</v>
      </c>
      <c r="F510" s="386">
        <f t="shared" si="20"/>
        <v>23235.73</v>
      </c>
      <c r="G510" s="386">
        <f t="shared" si="20"/>
        <v>17322.52</v>
      </c>
    </row>
    <row r="511" spans="1:7" ht="14" hidden="1" x14ac:dyDescent="0.15">
      <c r="A511" s="381">
        <v>74</v>
      </c>
      <c r="B511" s="387"/>
      <c r="C511" s="386">
        <f t="shared" si="20"/>
        <v>41637.33</v>
      </c>
      <c r="D511" s="386">
        <f t="shared" si="20"/>
        <v>36495.270000000004</v>
      </c>
      <c r="E511" s="386">
        <f t="shared" si="20"/>
        <v>28779</v>
      </c>
      <c r="F511" s="386">
        <f t="shared" si="20"/>
        <v>24955.050000000003</v>
      </c>
      <c r="G511" s="386">
        <f t="shared" si="20"/>
        <v>18604.060000000001</v>
      </c>
    </row>
    <row r="512" spans="1:7" ht="14" hidden="1" x14ac:dyDescent="0.15">
      <c r="A512" s="381">
        <v>75</v>
      </c>
      <c r="B512" s="387"/>
      <c r="C512" s="386">
        <f t="shared" si="20"/>
        <v>44593.670000000006</v>
      </c>
      <c r="D512" s="386">
        <f t="shared" si="20"/>
        <v>39089.090000000004</v>
      </c>
      <c r="E512" s="386">
        <f t="shared" si="20"/>
        <v>30841.230000000003</v>
      </c>
      <c r="F512" s="386">
        <f t="shared" si="20"/>
        <v>26743.27</v>
      </c>
      <c r="G512" s="386">
        <f t="shared" si="20"/>
        <v>19935.95</v>
      </c>
    </row>
    <row r="513" spans="1:7" ht="14" hidden="1" x14ac:dyDescent="0.15">
      <c r="A513" s="381">
        <v>76</v>
      </c>
      <c r="B513" s="387"/>
      <c r="C513" s="386">
        <f t="shared" si="20"/>
        <v>44593.670000000006</v>
      </c>
      <c r="D513" s="386">
        <f t="shared" si="20"/>
        <v>39089.090000000004</v>
      </c>
      <c r="E513" s="386">
        <f t="shared" si="20"/>
        <v>30841.230000000003</v>
      </c>
      <c r="F513" s="386">
        <f t="shared" si="20"/>
        <v>26743.27</v>
      </c>
      <c r="G513" s="386">
        <f t="shared" si="20"/>
        <v>19935.95</v>
      </c>
    </row>
    <row r="514" spans="1:7" ht="14" hidden="1" x14ac:dyDescent="0.15">
      <c r="A514" s="381">
        <v>77</v>
      </c>
      <c r="B514" s="387"/>
      <c r="C514" s="386">
        <f t="shared" si="20"/>
        <v>44593.670000000006</v>
      </c>
      <c r="D514" s="386">
        <f t="shared" si="20"/>
        <v>39089.090000000004</v>
      </c>
      <c r="E514" s="386">
        <f t="shared" si="20"/>
        <v>30841.230000000003</v>
      </c>
      <c r="F514" s="386">
        <f t="shared" si="20"/>
        <v>26743.27</v>
      </c>
      <c r="G514" s="386">
        <f t="shared" si="20"/>
        <v>19935.95</v>
      </c>
    </row>
    <row r="515" spans="1:7" ht="14" hidden="1" x14ac:dyDescent="0.15">
      <c r="A515" s="381">
        <v>78</v>
      </c>
      <c r="B515" s="387"/>
      <c r="C515" s="386">
        <f t="shared" si="20"/>
        <v>44593.670000000006</v>
      </c>
      <c r="D515" s="386">
        <f t="shared" si="20"/>
        <v>39089.090000000004</v>
      </c>
      <c r="E515" s="386">
        <f t="shared" si="20"/>
        <v>30841.230000000003</v>
      </c>
      <c r="F515" s="386">
        <f t="shared" si="20"/>
        <v>26743.27</v>
      </c>
      <c r="G515" s="386">
        <f t="shared" si="20"/>
        <v>19935.95</v>
      </c>
    </row>
    <row r="516" spans="1:7" ht="14" hidden="1" x14ac:dyDescent="0.15">
      <c r="A516" s="381">
        <v>79</v>
      </c>
      <c r="B516" s="387"/>
      <c r="C516" s="386">
        <f t="shared" si="20"/>
        <v>44593.670000000006</v>
      </c>
      <c r="D516" s="386">
        <f t="shared" si="20"/>
        <v>39089.090000000004</v>
      </c>
      <c r="E516" s="386">
        <f t="shared" si="20"/>
        <v>30841.230000000003</v>
      </c>
      <c r="F516" s="386">
        <f t="shared" si="20"/>
        <v>26743.27</v>
      </c>
      <c r="G516" s="386">
        <f t="shared" si="20"/>
        <v>19935.95</v>
      </c>
    </row>
    <row r="517" spans="1:7" ht="14" hidden="1" x14ac:dyDescent="0.15">
      <c r="A517" s="381">
        <v>80</v>
      </c>
      <c r="B517" s="387"/>
      <c r="C517" s="386">
        <f t="shared" si="20"/>
        <v>44593.670000000006</v>
      </c>
      <c r="D517" s="386">
        <f t="shared" si="20"/>
        <v>39089.090000000004</v>
      </c>
      <c r="E517" s="386">
        <f t="shared" si="20"/>
        <v>30841.230000000003</v>
      </c>
      <c r="F517" s="386">
        <f t="shared" si="20"/>
        <v>26743.27</v>
      </c>
      <c r="G517" s="386">
        <f t="shared" si="20"/>
        <v>19935.95</v>
      </c>
    </row>
    <row r="518" spans="1:7" ht="14" hidden="1" x14ac:dyDescent="0.15">
      <c r="A518" s="381">
        <v>81</v>
      </c>
      <c r="B518" s="387"/>
      <c r="C518" s="386">
        <f t="shared" si="20"/>
        <v>44593.670000000006</v>
      </c>
      <c r="D518" s="386">
        <f t="shared" si="20"/>
        <v>39089.090000000004</v>
      </c>
      <c r="E518" s="386">
        <f t="shared" si="20"/>
        <v>30841.230000000003</v>
      </c>
      <c r="F518" s="386">
        <f t="shared" si="20"/>
        <v>26743.27</v>
      </c>
      <c r="G518" s="386">
        <f t="shared" si="20"/>
        <v>19935.95</v>
      </c>
    </row>
    <row r="519" spans="1:7" ht="14" hidden="1" x14ac:dyDescent="0.15">
      <c r="A519" s="381">
        <v>82</v>
      </c>
      <c r="B519" s="387"/>
      <c r="C519" s="386">
        <f t="shared" si="20"/>
        <v>44593.670000000006</v>
      </c>
      <c r="D519" s="386">
        <f t="shared" si="20"/>
        <v>39089.090000000004</v>
      </c>
      <c r="E519" s="386">
        <f t="shared" si="20"/>
        <v>30841.230000000003</v>
      </c>
      <c r="F519" s="386">
        <f t="shared" si="20"/>
        <v>26743.27</v>
      </c>
      <c r="G519" s="386">
        <f t="shared" si="20"/>
        <v>19935.95</v>
      </c>
    </row>
    <row r="520" spans="1:7" ht="14" hidden="1" x14ac:dyDescent="0.15">
      <c r="A520" s="381">
        <v>83</v>
      </c>
      <c r="B520" s="387"/>
      <c r="C520" s="386">
        <f t="shared" si="20"/>
        <v>44593.670000000006</v>
      </c>
      <c r="D520" s="386">
        <f t="shared" si="20"/>
        <v>39089.090000000004</v>
      </c>
      <c r="E520" s="386">
        <f t="shared" si="20"/>
        <v>30841.230000000003</v>
      </c>
      <c r="F520" s="386">
        <f t="shared" si="20"/>
        <v>26743.27</v>
      </c>
      <c r="G520" s="386">
        <f t="shared" si="20"/>
        <v>19935.95</v>
      </c>
    </row>
    <row r="521" spans="1:7" ht="14" hidden="1" x14ac:dyDescent="0.15">
      <c r="A521" s="381">
        <v>84</v>
      </c>
      <c r="B521" s="387" t="s">
        <v>3</v>
      </c>
      <c r="C521" s="386">
        <f t="shared" ref="C521:G524" si="21">+C72*$K$4</f>
        <v>44593.670000000006</v>
      </c>
      <c r="D521" s="386">
        <f t="shared" si="21"/>
        <v>39089.090000000004</v>
      </c>
      <c r="E521" s="386">
        <f t="shared" si="21"/>
        <v>30841.230000000003</v>
      </c>
      <c r="F521" s="386">
        <f t="shared" si="21"/>
        <v>26743.27</v>
      </c>
      <c r="G521" s="386">
        <f t="shared" si="21"/>
        <v>19935.95</v>
      </c>
    </row>
    <row r="522" spans="1:7" ht="14" hidden="1" x14ac:dyDescent="0.15">
      <c r="A522" s="381">
        <v>1</v>
      </c>
      <c r="B522" s="387" t="s">
        <v>4</v>
      </c>
      <c r="C522" s="386">
        <f t="shared" si="21"/>
        <v>2286.9500000000003</v>
      </c>
      <c r="D522" s="386">
        <f t="shared" si="21"/>
        <v>2006.5800000000002</v>
      </c>
      <c r="E522" s="386">
        <f t="shared" si="21"/>
        <v>1635.5800000000002</v>
      </c>
      <c r="F522" s="386">
        <f t="shared" si="21"/>
        <v>1418.8100000000002</v>
      </c>
      <c r="G522" s="386">
        <f t="shared" si="21"/>
        <v>1058.4100000000001</v>
      </c>
    </row>
    <row r="523" spans="1:7" ht="14" hidden="1" x14ac:dyDescent="0.15">
      <c r="A523" s="381">
        <v>2</v>
      </c>
      <c r="B523" s="387" t="s">
        <v>1</v>
      </c>
      <c r="C523" s="386">
        <f t="shared" si="21"/>
        <v>3889.1400000000003</v>
      </c>
      <c r="D523" s="386">
        <f t="shared" si="21"/>
        <v>3408.96</v>
      </c>
      <c r="E523" s="386">
        <f t="shared" si="21"/>
        <v>2778.26</v>
      </c>
      <c r="F523" s="386">
        <f t="shared" si="21"/>
        <v>2409.38</v>
      </c>
      <c r="G523" s="386">
        <f t="shared" si="21"/>
        <v>1797.23</v>
      </c>
    </row>
    <row r="524" spans="1:7" ht="15" hidden="1" thickBot="1" x14ac:dyDescent="0.2">
      <c r="A524" s="381">
        <v>3</v>
      </c>
      <c r="B524" s="387" t="s">
        <v>5</v>
      </c>
      <c r="C524" s="386">
        <f t="shared" si="21"/>
        <v>5489.21</v>
      </c>
      <c r="D524" s="386">
        <f t="shared" si="21"/>
        <v>4813.46</v>
      </c>
      <c r="E524" s="386">
        <f t="shared" si="21"/>
        <v>3923.59</v>
      </c>
      <c r="F524" s="386">
        <f t="shared" si="21"/>
        <v>3401.54</v>
      </c>
      <c r="G524" s="386">
        <f t="shared" si="21"/>
        <v>2536.58</v>
      </c>
    </row>
    <row r="525" spans="1:7" ht="14" hidden="1" thickBot="1" x14ac:dyDescent="0.2">
      <c r="A525" s="31"/>
      <c r="B525" s="31"/>
      <c r="C525" s="31"/>
      <c r="D525" s="31"/>
      <c r="E525" s="31"/>
      <c r="F525" s="31"/>
      <c r="G525" s="31"/>
    </row>
    <row r="526" spans="1:7" ht="18" hidden="1" x14ac:dyDescent="0.2">
      <c r="A526" s="516" t="s">
        <v>17</v>
      </c>
      <c r="B526" s="517"/>
      <c r="C526" s="517"/>
      <c r="D526" s="517"/>
      <c r="E526" s="517"/>
      <c r="F526" s="517"/>
      <c r="G526" s="518"/>
    </row>
    <row r="527" spans="1:7" ht="18" hidden="1" x14ac:dyDescent="0.2">
      <c r="A527" s="519" t="s">
        <v>11</v>
      </c>
      <c r="B527" s="520"/>
      <c r="C527" s="520"/>
      <c r="D527" s="520"/>
      <c r="E527" s="520"/>
      <c r="F527" s="520"/>
      <c r="G527" s="521"/>
    </row>
    <row r="528" spans="1:7" hidden="1" x14ac:dyDescent="0.15">
      <c r="A528" s="522" t="s">
        <v>0</v>
      </c>
      <c r="B528" s="523"/>
      <c r="C528" s="523"/>
      <c r="D528" s="523"/>
      <c r="E528" s="523"/>
      <c r="F528" s="523"/>
      <c r="G528" s="524"/>
    </row>
    <row r="529" spans="1:7" hidden="1" x14ac:dyDescent="0.15">
      <c r="A529" s="381" t="s">
        <v>2</v>
      </c>
      <c r="B529" s="382" t="s">
        <v>2</v>
      </c>
      <c r="C529" s="368">
        <v>2000</v>
      </c>
      <c r="D529" s="368">
        <v>3500</v>
      </c>
      <c r="E529" s="380">
        <v>5000</v>
      </c>
      <c r="F529" s="384"/>
      <c r="G529" s="385"/>
    </row>
    <row r="530" spans="1:7" ht="14" hidden="1" x14ac:dyDescent="0.15">
      <c r="A530" s="381">
        <v>18</v>
      </c>
      <c r="B530" s="387"/>
      <c r="C530" s="386">
        <f>+C155*$K$4</f>
        <v>3527.6800000000003</v>
      </c>
      <c r="D530" s="386">
        <f t="shared" ref="D530:G530" si="22">+D155*$K$4</f>
        <v>3201.2000000000003</v>
      </c>
      <c r="E530" s="386">
        <f t="shared" si="22"/>
        <v>2337.3000000000002</v>
      </c>
      <c r="F530" s="386">
        <f t="shared" si="22"/>
        <v>1672.68</v>
      </c>
      <c r="G530" s="386">
        <f t="shared" si="22"/>
        <v>1312.28</v>
      </c>
    </row>
    <row r="531" spans="1:7" ht="14" hidden="1" x14ac:dyDescent="0.15">
      <c r="A531" s="381">
        <v>19</v>
      </c>
      <c r="B531" s="387"/>
      <c r="C531" s="386">
        <f t="shared" ref="C531:G546" si="23">+C156*$K$4</f>
        <v>3527.6800000000003</v>
      </c>
      <c r="D531" s="386">
        <f t="shared" si="23"/>
        <v>3201.2000000000003</v>
      </c>
      <c r="E531" s="386">
        <f t="shared" si="23"/>
        <v>2337.3000000000002</v>
      </c>
      <c r="F531" s="386">
        <f t="shared" si="23"/>
        <v>1672.68</v>
      </c>
      <c r="G531" s="386">
        <f t="shared" si="23"/>
        <v>1312.28</v>
      </c>
    </row>
    <row r="532" spans="1:7" ht="14" hidden="1" x14ac:dyDescent="0.15">
      <c r="A532" s="381">
        <v>20</v>
      </c>
      <c r="B532" s="387"/>
      <c r="C532" s="386">
        <f t="shared" si="23"/>
        <v>3527.6800000000003</v>
      </c>
      <c r="D532" s="386">
        <f t="shared" si="23"/>
        <v>3201.2000000000003</v>
      </c>
      <c r="E532" s="386">
        <f t="shared" si="23"/>
        <v>2337.3000000000002</v>
      </c>
      <c r="F532" s="386">
        <f t="shared" si="23"/>
        <v>1672.68</v>
      </c>
      <c r="G532" s="386">
        <f t="shared" si="23"/>
        <v>1312.28</v>
      </c>
    </row>
    <row r="533" spans="1:7" ht="14" hidden="1" x14ac:dyDescent="0.15">
      <c r="A533" s="381">
        <v>21</v>
      </c>
      <c r="B533" s="387"/>
      <c r="C533" s="386">
        <f t="shared" si="23"/>
        <v>3527.6800000000003</v>
      </c>
      <c r="D533" s="386">
        <f t="shared" si="23"/>
        <v>3201.2000000000003</v>
      </c>
      <c r="E533" s="386">
        <f t="shared" si="23"/>
        <v>2337.3000000000002</v>
      </c>
      <c r="F533" s="386">
        <f t="shared" si="23"/>
        <v>1672.68</v>
      </c>
      <c r="G533" s="386">
        <f t="shared" si="23"/>
        <v>1312.28</v>
      </c>
    </row>
    <row r="534" spans="1:7" ht="14" hidden="1" x14ac:dyDescent="0.15">
      <c r="A534" s="381">
        <v>22</v>
      </c>
      <c r="B534" s="387"/>
      <c r="C534" s="386">
        <f t="shared" si="23"/>
        <v>3527.6800000000003</v>
      </c>
      <c r="D534" s="386">
        <f t="shared" si="23"/>
        <v>3201.2000000000003</v>
      </c>
      <c r="E534" s="386">
        <f t="shared" si="23"/>
        <v>2337.3000000000002</v>
      </c>
      <c r="F534" s="386">
        <f t="shared" si="23"/>
        <v>1672.68</v>
      </c>
      <c r="G534" s="386">
        <f t="shared" si="23"/>
        <v>1312.28</v>
      </c>
    </row>
    <row r="535" spans="1:7" ht="14" hidden="1" x14ac:dyDescent="0.15">
      <c r="A535" s="381">
        <v>23</v>
      </c>
      <c r="B535" s="387"/>
      <c r="C535" s="386">
        <f t="shared" si="23"/>
        <v>3527.6800000000003</v>
      </c>
      <c r="D535" s="386">
        <f t="shared" si="23"/>
        <v>3201.2000000000003</v>
      </c>
      <c r="E535" s="386">
        <f t="shared" si="23"/>
        <v>2337.3000000000002</v>
      </c>
      <c r="F535" s="386">
        <f t="shared" si="23"/>
        <v>1672.68</v>
      </c>
      <c r="G535" s="386">
        <f t="shared" si="23"/>
        <v>1312.28</v>
      </c>
    </row>
    <row r="536" spans="1:7" ht="14" hidden="1" x14ac:dyDescent="0.15">
      <c r="A536" s="381">
        <v>24</v>
      </c>
      <c r="B536" s="387"/>
      <c r="C536" s="386">
        <f t="shared" si="23"/>
        <v>3527.6800000000003</v>
      </c>
      <c r="D536" s="386">
        <f t="shared" si="23"/>
        <v>3201.2000000000003</v>
      </c>
      <c r="E536" s="386">
        <f t="shared" si="23"/>
        <v>2337.3000000000002</v>
      </c>
      <c r="F536" s="386">
        <f t="shared" si="23"/>
        <v>1672.68</v>
      </c>
      <c r="G536" s="386">
        <f t="shared" si="23"/>
        <v>1312.28</v>
      </c>
    </row>
    <row r="537" spans="1:7" ht="14" hidden="1" x14ac:dyDescent="0.15">
      <c r="A537" s="381">
        <v>25</v>
      </c>
      <c r="B537" s="387"/>
      <c r="C537" s="386">
        <f t="shared" si="23"/>
        <v>3769.8900000000003</v>
      </c>
      <c r="D537" s="386">
        <f t="shared" si="23"/>
        <v>3420.6200000000003</v>
      </c>
      <c r="E537" s="386">
        <f t="shared" si="23"/>
        <v>2471.3900000000003</v>
      </c>
      <c r="F537" s="386">
        <f t="shared" si="23"/>
        <v>1768.0800000000002</v>
      </c>
      <c r="G537" s="386">
        <f t="shared" si="23"/>
        <v>1387.01</v>
      </c>
    </row>
    <row r="538" spans="1:7" ht="14" hidden="1" x14ac:dyDescent="0.15">
      <c r="A538" s="381">
        <v>26</v>
      </c>
      <c r="B538" s="387"/>
      <c r="C538" s="386">
        <f t="shared" si="23"/>
        <v>3769.8900000000003</v>
      </c>
      <c r="D538" s="386">
        <f t="shared" si="23"/>
        <v>3420.6200000000003</v>
      </c>
      <c r="E538" s="386">
        <f t="shared" si="23"/>
        <v>2471.3900000000003</v>
      </c>
      <c r="F538" s="386">
        <f t="shared" si="23"/>
        <v>1768.0800000000002</v>
      </c>
      <c r="G538" s="386">
        <f t="shared" si="23"/>
        <v>1387.01</v>
      </c>
    </row>
    <row r="539" spans="1:7" ht="14" hidden="1" x14ac:dyDescent="0.15">
      <c r="A539" s="381">
        <v>27</v>
      </c>
      <c r="B539" s="387"/>
      <c r="C539" s="386">
        <f t="shared" si="23"/>
        <v>3769.8900000000003</v>
      </c>
      <c r="D539" s="386">
        <f t="shared" si="23"/>
        <v>3420.6200000000003</v>
      </c>
      <c r="E539" s="386">
        <f t="shared" si="23"/>
        <v>2471.3900000000003</v>
      </c>
      <c r="F539" s="386">
        <f t="shared" si="23"/>
        <v>1768.0800000000002</v>
      </c>
      <c r="G539" s="386">
        <f t="shared" si="23"/>
        <v>1387.01</v>
      </c>
    </row>
    <row r="540" spans="1:7" ht="14" hidden="1" x14ac:dyDescent="0.15">
      <c r="A540" s="381">
        <v>28</v>
      </c>
      <c r="B540" s="387"/>
      <c r="C540" s="386">
        <f t="shared" si="23"/>
        <v>3769.8900000000003</v>
      </c>
      <c r="D540" s="386">
        <f t="shared" si="23"/>
        <v>3420.6200000000003</v>
      </c>
      <c r="E540" s="386">
        <f t="shared" si="23"/>
        <v>2471.3900000000003</v>
      </c>
      <c r="F540" s="386">
        <f t="shared" si="23"/>
        <v>1768.0800000000002</v>
      </c>
      <c r="G540" s="386">
        <f t="shared" si="23"/>
        <v>1387.01</v>
      </c>
    </row>
    <row r="541" spans="1:7" ht="14" hidden="1" x14ac:dyDescent="0.15">
      <c r="A541" s="381">
        <v>29</v>
      </c>
      <c r="B541" s="387"/>
      <c r="C541" s="386">
        <f t="shared" si="23"/>
        <v>3769.8900000000003</v>
      </c>
      <c r="D541" s="386">
        <f t="shared" si="23"/>
        <v>3420.6200000000003</v>
      </c>
      <c r="E541" s="386">
        <f t="shared" si="23"/>
        <v>2471.3900000000003</v>
      </c>
      <c r="F541" s="386">
        <f t="shared" si="23"/>
        <v>1768.0800000000002</v>
      </c>
      <c r="G541" s="386">
        <f t="shared" si="23"/>
        <v>1387.01</v>
      </c>
    </row>
    <row r="542" spans="1:7" ht="14" hidden="1" x14ac:dyDescent="0.15">
      <c r="A542" s="381">
        <v>30</v>
      </c>
      <c r="B542" s="387"/>
      <c r="C542" s="386">
        <f t="shared" si="23"/>
        <v>4192.83</v>
      </c>
      <c r="D542" s="386">
        <f t="shared" si="23"/>
        <v>3804.34</v>
      </c>
      <c r="E542" s="386">
        <f t="shared" si="23"/>
        <v>2712.54</v>
      </c>
      <c r="F542" s="386">
        <f t="shared" si="23"/>
        <v>1940.3300000000002</v>
      </c>
      <c r="G542" s="386">
        <f t="shared" si="23"/>
        <v>1521.63</v>
      </c>
    </row>
    <row r="543" spans="1:7" ht="14" hidden="1" x14ac:dyDescent="0.15">
      <c r="A543" s="381">
        <v>31</v>
      </c>
      <c r="B543" s="387"/>
      <c r="C543" s="386">
        <f t="shared" si="23"/>
        <v>4192.83</v>
      </c>
      <c r="D543" s="386">
        <f t="shared" si="23"/>
        <v>3804.34</v>
      </c>
      <c r="E543" s="386">
        <f t="shared" si="23"/>
        <v>2712.54</v>
      </c>
      <c r="F543" s="386">
        <f t="shared" si="23"/>
        <v>1940.3300000000002</v>
      </c>
      <c r="G543" s="386">
        <f t="shared" si="23"/>
        <v>1521.63</v>
      </c>
    </row>
    <row r="544" spans="1:7" ht="14" hidden="1" x14ac:dyDescent="0.15">
      <c r="A544" s="381">
        <v>32</v>
      </c>
      <c r="B544" s="387"/>
      <c r="C544" s="386">
        <f t="shared" si="23"/>
        <v>4192.83</v>
      </c>
      <c r="D544" s="386">
        <f t="shared" si="23"/>
        <v>3804.34</v>
      </c>
      <c r="E544" s="386">
        <f t="shared" si="23"/>
        <v>2712.54</v>
      </c>
      <c r="F544" s="386">
        <f t="shared" si="23"/>
        <v>1940.3300000000002</v>
      </c>
      <c r="G544" s="386">
        <f t="shared" si="23"/>
        <v>1521.63</v>
      </c>
    </row>
    <row r="545" spans="1:7" ht="14" hidden="1" x14ac:dyDescent="0.15">
      <c r="A545" s="381">
        <v>33</v>
      </c>
      <c r="B545" s="387"/>
      <c r="C545" s="386">
        <f t="shared" si="23"/>
        <v>4192.83</v>
      </c>
      <c r="D545" s="386">
        <f t="shared" si="23"/>
        <v>3804.34</v>
      </c>
      <c r="E545" s="386">
        <f t="shared" si="23"/>
        <v>2712.54</v>
      </c>
      <c r="F545" s="386">
        <f t="shared" si="23"/>
        <v>1940.3300000000002</v>
      </c>
      <c r="G545" s="386">
        <f t="shared" si="23"/>
        <v>1521.63</v>
      </c>
    </row>
    <row r="546" spans="1:7" ht="14" hidden="1" x14ac:dyDescent="0.15">
      <c r="A546" s="381">
        <v>34</v>
      </c>
      <c r="B546" s="387"/>
      <c r="C546" s="386">
        <f t="shared" si="23"/>
        <v>4192.83</v>
      </c>
      <c r="D546" s="386">
        <f t="shared" si="23"/>
        <v>3804.34</v>
      </c>
      <c r="E546" s="386">
        <f t="shared" si="23"/>
        <v>2712.54</v>
      </c>
      <c r="F546" s="386">
        <f t="shared" si="23"/>
        <v>1940.3300000000002</v>
      </c>
      <c r="G546" s="386">
        <f t="shared" si="23"/>
        <v>1521.63</v>
      </c>
    </row>
    <row r="547" spans="1:7" ht="14" hidden="1" x14ac:dyDescent="0.15">
      <c r="A547" s="381">
        <v>35</v>
      </c>
      <c r="B547" s="387"/>
      <c r="C547" s="386">
        <f t="shared" ref="C547:G562" si="24">+C172*$K$4</f>
        <v>4678.84</v>
      </c>
      <c r="D547" s="386">
        <f t="shared" si="24"/>
        <v>4247.42</v>
      </c>
      <c r="E547" s="386">
        <f t="shared" si="24"/>
        <v>2997.6800000000003</v>
      </c>
      <c r="F547" s="386">
        <f t="shared" si="24"/>
        <v>2145.44</v>
      </c>
      <c r="G547" s="386">
        <f t="shared" si="24"/>
        <v>1682.75</v>
      </c>
    </row>
    <row r="548" spans="1:7" ht="14" hidden="1" x14ac:dyDescent="0.15">
      <c r="A548" s="381">
        <v>36</v>
      </c>
      <c r="B548" s="387"/>
      <c r="C548" s="386">
        <f t="shared" si="24"/>
        <v>4678.84</v>
      </c>
      <c r="D548" s="386">
        <f t="shared" si="24"/>
        <v>4247.42</v>
      </c>
      <c r="E548" s="386">
        <f t="shared" si="24"/>
        <v>2997.6800000000003</v>
      </c>
      <c r="F548" s="386">
        <f t="shared" si="24"/>
        <v>2145.44</v>
      </c>
      <c r="G548" s="386">
        <f t="shared" si="24"/>
        <v>1682.75</v>
      </c>
    </row>
    <row r="549" spans="1:7" ht="14" hidden="1" x14ac:dyDescent="0.15">
      <c r="A549" s="381">
        <v>37</v>
      </c>
      <c r="B549" s="387"/>
      <c r="C549" s="386">
        <f t="shared" si="24"/>
        <v>4678.84</v>
      </c>
      <c r="D549" s="386">
        <f t="shared" si="24"/>
        <v>4247.42</v>
      </c>
      <c r="E549" s="386">
        <f t="shared" si="24"/>
        <v>2997.6800000000003</v>
      </c>
      <c r="F549" s="386">
        <f t="shared" si="24"/>
        <v>2145.44</v>
      </c>
      <c r="G549" s="386">
        <f t="shared" si="24"/>
        <v>1682.75</v>
      </c>
    </row>
    <row r="550" spans="1:7" ht="14" hidden="1" x14ac:dyDescent="0.15">
      <c r="A550" s="381">
        <v>38</v>
      </c>
      <c r="B550" s="387"/>
      <c r="C550" s="386">
        <f t="shared" si="24"/>
        <v>4678.84</v>
      </c>
      <c r="D550" s="386">
        <f t="shared" si="24"/>
        <v>4247.42</v>
      </c>
      <c r="E550" s="386">
        <f t="shared" si="24"/>
        <v>2997.6800000000003</v>
      </c>
      <c r="F550" s="386">
        <f t="shared" si="24"/>
        <v>2145.44</v>
      </c>
      <c r="G550" s="386">
        <f t="shared" si="24"/>
        <v>1682.75</v>
      </c>
    </row>
    <row r="551" spans="1:7" ht="14" hidden="1" x14ac:dyDescent="0.15">
      <c r="A551" s="381">
        <v>39</v>
      </c>
      <c r="B551" s="387"/>
      <c r="C551" s="386">
        <f t="shared" si="24"/>
        <v>4678.84</v>
      </c>
      <c r="D551" s="386">
        <f t="shared" si="24"/>
        <v>4247.42</v>
      </c>
      <c r="E551" s="386">
        <f t="shared" si="24"/>
        <v>2997.6800000000003</v>
      </c>
      <c r="F551" s="386">
        <f t="shared" si="24"/>
        <v>2145.44</v>
      </c>
      <c r="G551" s="386">
        <f t="shared" si="24"/>
        <v>1682.75</v>
      </c>
    </row>
    <row r="552" spans="1:7" ht="14" hidden="1" x14ac:dyDescent="0.15">
      <c r="A552" s="381">
        <v>40</v>
      </c>
      <c r="B552" s="387"/>
      <c r="C552" s="386">
        <f t="shared" si="24"/>
        <v>5242.2300000000005</v>
      </c>
      <c r="D552" s="386">
        <f t="shared" si="24"/>
        <v>4756.22</v>
      </c>
      <c r="E552" s="386">
        <f t="shared" si="24"/>
        <v>3332.6400000000003</v>
      </c>
      <c r="F552" s="386">
        <f t="shared" si="24"/>
        <v>2383.94</v>
      </c>
      <c r="G552" s="386">
        <f t="shared" si="24"/>
        <v>1869.8400000000001</v>
      </c>
    </row>
    <row r="553" spans="1:7" ht="14" hidden="1" x14ac:dyDescent="0.15">
      <c r="A553" s="381">
        <v>41</v>
      </c>
      <c r="B553" s="387"/>
      <c r="C553" s="386">
        <f t="shared" si="24"/>
        <v>5242.2300000000005</v>
      </c>
      <c r="D553" s="386">
        <f t="shared" si="24"/>
        <v>4756.22</v>
      </c>
      <c r="E553" s="386">
        <f t="shared" si="24"/>
        <v>3332.6400000000003</v>
      </c>
      <c r="F553" s="386">
        <f t="shared" si="24"/>
        <v>2383.94</v>
      </c>
      <c r="G553" s="386">
        <f t="shared" si="24"/>
        <v>1869.8400000000001</v>
      </c>
    </row>
    <row r="554" spans="1:7" ht="14" hidden="1" x14ac:dyDescent="0.15">
      <c r="A554" s="381">
        <v>42</v>
      </c>
      <c r="B554" s="387"/>
      <c r="C554" s="386">
        <f t="shared" si="24"/>
        <v>5242.2300000000005</v>
      </c>
      <c r="D554" s="386">
        <f t="shared" si="24"/>
        <v>4756.22</v>
      </c>
      <c r="E554" s="386">
        <f t="shared" si="24"/>
        <v>3332.6400000000003</v>
      </c>
      <c r="F554" s="386">
        <f t="shared" si="24"/>
        <v>2383.94</v>
      </c>
      <c r="G554" s="386">
        <f t="shared" si="24"/>
        <v>1869.8400000000001</v>
      </c>
    </row>
    <row r="555" spans="1:7" ht="14" hidden="1" x14ac:dyDescent="0.15">
      <c r="A555" s="381">
        <v>43</v>
      </c>
      <c r="B555" s="387"/>
      <c r="C555" s="386">
        <f t="shared" si="24"/>
        <v>5242.2300000000005</v>
      </c>
      <c r="D555" s="386">
        <f t="shared" si="24"/>
        <v>4756.22</v>
      </c>
      <c r="E555" s="386">
        <f t="shared" si="24"/>
        <v>3332.6400000000003</v>
      </c>
      <c r="F555" s="386">
        <f t="shared" si="24"/>
        <v>2383.94</v>
      </c>
      <c r="G555" s="386">
        <f t="shared" si="24"/>
        <v>1869.8400000000001</v>
      </c>
    </row>
    <row r="556" spans="1:7" ht="14" hidden="1" x14ac:dyDescent="0.15">
      <c r="A556" s="381">
        <v>44</v>
      </c>
      <c r="B556" s="387"/>
      <c r="C556" s="386">
        <f t="shared" si="24"/>
        <v>5242.2300000000005</v>
      </c>
      <c r="D556" s="386">
        <f t="shared" si="24"/>
        <v>4756.22</v>
      </c>
      <c r="E556" s="386">
        <f t="shared" si="24"/>
        <v>3332.6400000000003</v>
      </c>
      <c r="F556" s="386">
        <f t="shared" si="24"/>
        <v>2383.94</v>
      </c>
      <c r="G556" s="386">
        <f t="shared" si="24"/>
        <v>1869.8400000000001</v>
      </c>
    </row>
    <row r="557" spans="1:7" ht="14" hidden="1" x14ac:dyDescent="0.15">
      <c r="A557" s="381">
        <v>45</v>
      </c>
      <c r="B557" s="387"/>
      <c r="C557" s="386">
        <f t="shared" si="24"/>
        <v>5866.04</v>
      </c>
      <c r="D557" s="386">
        <f t="shared" si="24"/>
        <v>5323.85</v>
      </c>
      <c r="E557" s="386">
        <f t="shared" si="24"/>
        <v>3709.4700000000003</v>
      </c>
      <c r="F557" s="386">
        <f t="shared" si="24"/>
        <v>2652.65</v>
      </c>
      <c r="G557" s="386">
        <f t="shared" si="24"/>
        <v>2080.7800000000002</v>
      </c>
    </row>
    <row r="558" spans="1:7" ht="14" hidden="1" x14ac:dyDescent="0.15">
      <c r="A558" s="381">
        <v>46</v>
      </c>
      <c r="B558" s="387"/>
      <c r="C558" s="386">
        <f t="shared" si="24"/>
        <v>5866.04</v>
      </c>
      <c r="D558" s="386">
        <f t="shared" si="24"/>
        <v>5323.85</v>
      </c>
      <c r="E558" s="386">
        <f t="shared" si="24"/>
        <v>3709.4700000000003</v>
      </c>
      <c r="F558" s="386">
        <f t="shared" si="24"/>
        <v>2652.65</v>
      </c>
      <c r="G558" s="386">
        <f t="shared" si="24"/>
        <v>2080.7800000000002</v>
      </c>
    </row>
    <row r="559" spans="1:7" ht="14" hidden="1" x14ac:dyDescent="0.15">
      <c r="A559" s="381">
        <v>47</v>
      </c>
      <c r="B559" s="387"/>
      <c r="C559" s="386">
        <f t="shared" si="24"/>
        <v>5866.04</v>
      </c>
      <c r="D559" s="386">
        <f t="shared" si="24"/>
        <v>5323.85</v>
      </c>
      <c r="E559" s="386">
        <f t="shared" si="24"/>
        <v>3709.4700000000003</v>
      </c>
      <c r="F559" s="386">
        <f t="shared" si="24"/>
        <v>2652.65</v>
      </c>
      <c r="G559" s="386">
        <f t="shared" si="24"/>
        <v>2080.7800000000002</v>
      </c>
    </row>
    <row r="560" spans="1:7" ht="14" hidden="1" x14ac:dyDescent="0.15">
      <c r="A560" s="381">
        <v>48</v>
      </c>
      <c r="B560" s="387"/>
      <c r="C560" s="386">
        <f t="shared" si="24"/>
        <v>5866.04</v>
      </c>
      <c r="D560" s="386">
        <f t="shared" si="24"/>
        <v>5323.85</v>
      </c>
      <c r="E560" s="386">
        <f t="shared" si="24"/>
        <v>3709.4700000000003</v>
      </c>
      <c r="F560" s="386">
        <f t="shared" si="24"/>
        <v>2652.65</v>
      </c>
      <c r="G560" s="386">
        <f t="shared" si="24"/>
        <v>2080.7800000000002</v>
      </c>
    </row>
    <row r="561" spans="1:7" ht="14" hidden="1" x14ac:dyDescent="0.15">
      <c r="A561" s="381">
        <v>49</v>
      </c>
      <c r="B561" s="387"/>
      <c r="C561" s="386">
        <f t="shared" si="24"/>
        <v>5866.04</v>
      </c>
      <c r="D561" s="386">
        <f t="shared" si="24"/>
        <v>5323.85</v>
      </c>
      <c r="E561" s="386">
        <f t="shared" si="24"/>
        <v>3709.4700000000003</v>
      </c>
      <c r="F561" s="386">
        <f t="shared" si="24"/>
        <v>2652.65</v>
      </c>
      <c r="G561" s="386">
        <f t="shared" si="24"/>
        <v>2080.7800000000002</v>
      </c>
    </row>
    <row r="562" spans="1:7" ht="14" hidden="1" x14ac:dyDescent="0.15">
      <c r="A562" s="381">
        <v>50</v>
      </c>
      <c r="B562" s="387"/>
      <c r="C562" s="386">
        <f t="shared" si="24"/>
        <v>6569.35</v>
      </c>
      <c r="D562" s="386">
        <f t="shared" si="24"/>
        <v>5963.56</v>
      </c>
      <c r="E562" s="386">
        <f t="shared" si="24"/>
        <v>4138.24</v>
      </c>
      <c r="F562" s="386">
        <f t="shared" si="24"/>
        <v>2959.52</v>
      </c>
      <c r="G562" s="386">
        <f t="shared" si="24"/>
        <v>2321.9300000000003</v>
      </c>
    </row>
    <row r="563" spans="1:7" ht="14" hidden="1" x14ac:dyDescent="0.15">
      <c r="A563" s="381">
        <v>51</v>
      </c>
      <c r="B563" s="387"/>
      <c r="C563" s="386">
        <f t="shared" ref="C563:G578" si="25">+C188*$K$4</f>
        <v>6569.35</v>
      </c>
      <c r="D563" s="386">
        <f t="shared" si="25"/>
        <v>5963.56</v>
      </c>
      <c r="E563" s="386">
        <f t="shared" si="25"/>
        <v>4138.24</v>
      </c>
      <c r="F563" s="386">
        <f t="shared" si="25"/>
        <v>2959.52</v>
      </c>
      <c r="G563" s="386">
        <f t="shared" si="25"/>
        <v>2321.9300000000003</v>
      </c>
    </row>
    <row r="564" spans="1:7" ht="14" hidden="1" x14ac:dyDescent="0.15">
      <c r="A564" s="381">
        <v>52</v>
      </c>
      <c r="B564" s="387"/>
      <c r="C564" s="386">
        <f t="shared" si="25"/>
        <v>6569.35</v>
      </c>
      <c r="D564" s="386">
        <f t="shared" si="25"/>
        <v>5963.56</v>
      </c>
      <c r="E564" s="386">
        <f t="shared" si="25"/>
        <v>4138.24</v>
      </c>
      <c r="F564" s="386">
        <f t="shared" si="25"/>
        <v>2959.52</v>
      </c>
      <c r="G564" s="386">
        <f t="shared" si="25"/>
        <v>2321.9300000000003</v>
      </c>
    </row>
    <row r="565" spans="1:7" ht="14" hidden="1" x14ac:dyDescent="0.15">
      <c r="A565" s="381">
        <v>53</v>
      </c>
      <c r="B565" s="387"/>
      <c r="C565" s="386">
        <f t="shared" si="25"/>
        <v>6569.35</v>
      </c>
      <c r="D565" s="386">
        <f t="shared" si="25"/>
        <v>5963.56</v>
      </c>
      <c r="E565" s="386">
        <f t="shared" si="25"/>
        <v>4138.24</v>
      </c>
      <c r="F565" s="386">
        <f t="shared" si="25"/>
        <v>2959.52</v>
      </c>
      <c r="G565" s="386">
        <f t="shared" si="25"/>
        <v>2321.9300000000003</v>
      </c>
    </row>
    <row r="566" spans="1:7" ht="14" hidden="1" x14ac:dyDescent="0.15">
      <c r="A566" s="381">
        <v>54</v>
      </c>
      <c r="B566" s="387"/>
      <c r="C566" s="386">
        <f t="shared" si="25"/>
        <v>6569.35</v>
      </c>
      <c r="D566" s="386">
        <f t="shared" si="25"/>
        <v>5963.56</v>
      </c>
      <c r="E566" s="386">
        <f t="shared" si="25"/>
        <v>4138.24</v>
      </c>
      <c r="F566" s="386">
        <f t="shared" si="25"/>
        <v>2959.52</v>
      </c>
      <c r="G566" s="386">
        <f t="shared" si="25"/>
        <v>2321.9300000000003</v>
      </c>
    </row>
    <row r="567" spans="1:7" ht="14" hidden="1" x14ac:dyDescent="0.15">
      <c r="A567" s="381">
        <v>55</v>
      </c>
      <c r="B567" s="387"/>
      <c r="C567" s="386">
        <f t="shared" si="25"/>
        <v>7346.33</v>
      </c>
      <c r="D567" s="386">
        <f t="shared" si="25"/>
        <v>6664.75</v>
      </c>
      <c r="E567" s="386">
        <f t="shared" si="25"/>
        <v>4613.6500000000005</v>
      </c>
      <c r="F567" s="386">
        <f t="shared" si="25"/>
        <v>3299.25</v>
      </c>
      <c r="G567" s="386">
        <f t="shared" si="25"/>
        <v>2589.0500000000002</v>
      </c>
    </row>
    <row r="568" spans="1:7" ht="14" hidden="1" x14ac:dyDescent="0.15">
      <c r="A568" s="381">
        <v>56</v>
      </c>
      <c r="B568" s="387"/>
      <c r="C568" s="386">
        <f t="shared" si="25"/>
        <v>7346.33</v>
      </c>
      <c r="D568" s="386">
        <f t="shared" si="25"/>
        <v>6664.75</v>
      </c>
      <c r="E568" s="386">
        <f t="shared" si="25"/>
        <v>4613.6500000000005</v>
      </c>
      <c r="F568" s="386">
        <f t="shared" si="25"/>
        <v>3299.25</v>
      </c>
      <c r="G568" s="386">
        <f t="shared" si="25"/>
        <v>2589.0500000000002</v>
      </c>
    </row>
    <row r="569" spans="1:7" ht="14" hidden="1" x14ac:dyDescent="0.15">
      <c r="A569" s="381">
        <v>57</v>
      </c>
      <c r="B569" s="387"/>
      <c r="C569" s="386">
        <f t="shared" si="25"/>
        <v>7346.33</v>
      </c>
      <c r="D569" s="386">
        <f t="shared" si="25"/>
        <v>6664.75</v>
      </c>
      <c r="E569" s="386">
        <f t="shared" si="25"/>
        <v>4613.6500000000005</v>
      </c>
      <c r="F569" s="386">
        <f t="shared" si="25"/>
        <v>3299.25</v>
      </c>
      <c r="G569" s="386">
        <f t="shared" si="25"/>
        <v>2589.0500000000002</v>
      </c>
    </row>
    <row r="570" spans="1:7" ht="14" hidden="1" x14ac:dyDescent="0.15">
      <c r="A570" s="381">
        <v>58</v>
      </c>
      <c r="B570" s="387"/>
      <c r="C570" s="386">
        <f t="shared" si="25"/>
        <v>7346.33</v>
      </c>
      <c r="D570" s="386">
        <f t="shared" si="25"/>
        <v>6664.75</v>
      </c>
      <c r="E570" s="386">
        <f t="shared" si="25"/>
        <v>4613.6500000000005</v>
      </c>
      <c r="F570" s="386">
        <f t="shared" si="25"/>
        <v>3299.25</v>
      </c>
      <c r="G570" s="386">
        <f t="shared" si="25"/>
        <v>2589.0500000000002</v>
      </c>
    </row>
    <row r="571" spans="1:7" ht="14" hidden="1" x14ac:dyDescent="0.15">
      <c r="A571" s="381">
        <v>59</v>
      </c>
      <c r="B571" s="387"/>
      <c r="C571" s="386">
        <f t="shared" si="25"/>
        <v>7346.33</v>
      </c>
      <c r="D571" s="386">
        <f t="shared" si="25"/>
        <v>6664.75</v>
      </c>
      <c r="E571" s="386">
        <f t="shared" si="25"/>
        <v>4613.6500000000005</v>
      </c>
      <c r="F571" s="386">
        <f t="shared" si="25"/>
        <v>3299.25</v>
      </c>
      <c r="G571" s="386">
        <f t="shared" si="25"/>
        <v>2589.0500000000002</v>
      </c>
    </row>
    <row r="572" spans="1:7" ht="14" hidden="1" x14ac:dyDescent="0.15">
      <c r="A572" s="381">
        <v>60</v>
      </c>
      <c r="B572" s="387"/>
      <c r="C572" s="386">
        <f t="shared" si="25"/>
        <v>7859.9000000000005</v>
      </c>
      <c r="D572" s="386">
        <f t="shared" si="25"/>
        <v>7134.33</v>
      </c>
      <c r="E572" s="386">
        <f t="shared" si="25"/>
        <v>4932.71</v>
      </c>
      <c r="F572" s="386">
        <f t="shared" si="25"/>
        <v>3528.21</v>
      </c>
      <c r="G572" s="386">
        <f t="shared" si="25"/>
        <v>2767.6600000000003</v>
      </c>
    </row>
    <row r="573" spans="1:7" ht="14" hidden="1" x14ac:dyDescent="0.15">
      <c r="A573" s="381">
        <v>61</v>
      </c>
      <c r="B573" s="387"/>
      <c r="C573" s="386">
        <f t="shared" si="25"/>
        <v>8759.3100000000013</v>
      </c>
      <c r="D573" s="386">
        <f t="shared" si="25"/>
        <v>7950</v>
      </c>
      <c r="E573" s="386">
        <f t="shared" si="25"/>
        <v>5489.7400000000007</v>
      </c>
      <c r="F573" s="386">
        <f t="shared" si="25"/>
        <v>3926.77</v>
      </c>
      <c r="G573" s="386">
        <f t="shared" si="25"/>
        <v>3079.8300000000004</v>
      </c>
    </row>
    <row r="574" spans="1:7" ht="14" hidden="1" x14ac:dyDescent="0.15">
      <c r="A574" s="381">
        <v>62</v>
      </c>
      <c r="B574" s="387"/>
      <c r="C574" s="386">
        <f t="shared" si="25"/>
        <v>9732.3900000000012</v>
      </c>
      <c r="D574" s="386">
        <f t="shared" si="25"/>
        <v>8832.98</v>
      </c>
      <c r="E574" s="386">
        <f t="shared" si="25"/>
        <v>6096.59</v>
      </c>
      <c r="F574" s="386">
        <f t="shared" si="25"/>
        <v>4359.25</v>
      </c>
      <c r="G574" s="386">
        <f t="shared" si="25"/>
        <v>3419.56</v>
      </c>
    </row>
    <row r="575" spans="1:7" ht="14" hidden="1" x14ac:dyDescent="0.15">
      <c r="A575" s="381">
        <v>63</v>
      </c>
      <c r="B575" s="387"/>
      <c r="C575" s="386">
        <f t="shared" si="25"/>
        <v>10777.550000000001</v>
      </c>
      <c r="D575" s="386">
        <f t="shared" si="25"/>
        <v>9781.15</v>
      </c>
      <c r="E575" s="386">
        <f t="shared" si="25"/>
        <v>6752.7300000000005</v>
      </c>
      <c r="F575" s="386">
        <f t="shared" si="25"/>
        <v>4828.3</v>
      </c>
      <c r="G575" s="386">
        <f t="shared" si="25"/>
        <v>3787.9100000000003</v>
      </c>
    </row>
    <row r="576" spans="1:7" ht="14" hidden="1" x14ac:dyDescent="0.15">
      <c r="A576" s="381">
        <v>64</v>
      </c>
      <c r="B576" s="387"/>
      <c r="C576" s="386">
        <f t="shared" si="25"/>
        <v>11896.91</v>
      </c>
      <c r="D576" s="386">
        <f t="shared" si="25"/>
        <v>10797.69</v>
      </c>
      <c r="E576" s="386">
        <f t="shared" si="25"/>
        <v>7456.04</v>
      </c>
      <c r="F576" s="386">
        <f t="shared" si="25"/>
        <v>5330.7400000000007</v>
      </c>
      <c r="G576" s="386">
        <f t="shared" si="25"/>
        <v>4182.76</v>
      </c>
    </row>
    <row r="577" spans="1:7" ht="14" hidden="1" x14ac:dyDescent="0.15">
      <c r="A577" s="381">
        <v>65</v>
      </c>
      <c r="B577" s="387"/>
      <c r="C577" s="386">
        <f t="shared" si="25"/>
        <v>13088.35</v>
      </c>
      <c r="D577" s="386">
        <f t="shared" si="25"/>
        <v>11878.36</v>
      </c>
      <c r="E577" s="386">
        <f t="shared" si="25"/>
        <v>8208.6400000000012</v>
      </c>
      <c r="F577" s="386">
        <f t="shared" si="25"/>
        <v>5869.75</v>
      </c>
      <c r="G577" s="386">
        <f t="shared" si="25"/>
        <v>4605.7</v>
      </c>
    </row>
    <row r="578" spans="1:7" ht="14" hidden="1" x14ac:dyDescent="0.15">
      <c r="A578" s="381">
        <v>66</v>
      </c>
      <c r="B578" s="387"/>
      <c r="C578" s="386">
        <f t="shared" si="25"/>
        <v>14353.990000000002</v>
      </c>
      <c r="D578" s="386">
        <f t="shared" si="25"/>
        <v>13027.93</v>
      </c>
      <c r="E578" s="386">
        <f t="shared" si="25"/>
        <v>9008.94</v>
      </c>
      <c r="F578" s="386">
        <f t="shared" si="25"/>
        <v>6442.68</v>
      </c>
      <c r="G578" s="386">
        <f t="shared" si="25"/>
        <v>5055.67</v>
      </c>
    </row>
    <row r="579" spans="1:7" ht="14" hidden="1" x14ac:dyDescent="0.15">
      <c r="A579" s="381">
        <v>67</v>
      </c>
      <c r="B579" s="387"/>
      <c r="C579" s="386">
        <f t="shared" ref="C579:G594" si="26">+C204*$K$4</f>
        <v>15693.300000000001</v>
      </c>
      <c r="D579" s="386">
        <f t="shared" si="26"/>
        <v>14242.69</v>
      </c>
      <c r="E579" s="386">
        <f t="shared" si="26"/>
        <v>9859.0600000000013</v>
      </c>
      <c r="F579" s="386">
        <f t="shared" si="26"/>
        <v>7050.06</v>
      </c>
      <c r="G579" s="386">
        <f t="shared" si="26"/>
        <v>5530.55</v>
      </c>
    </row>
    <row r="580" spans="1:7" ht="14" hidden="1" x14ac:dyDescent="0.15">
      <c r="A580" s="381">
        <v>68</v>
      </c>
      <c r="B580" s="387"/>
      <c r="C580" s="386">
        <f t="shared" si="26"/>
        <v>17106.810000000001</v>
      </c>
      <c r="D580" s="386">
        <f t="shared" si="26"/>
        <v>15525.29</v>
      </c>
      <c r="E580" s="386">
        <f t="shared" si="26"/>
        <v>10758.470000000001</v>
      </c>
      <c r="F580" s="386">
        <f t="shared" si="26"/>
        <v>7693.4800000000005</v>
      </c>
      <c r="G580" s="386">
        <f t="shared" si="26"/>
        <v>6035.1100000000006</v>
      </c>
    </row>
    <row r="581" spans="1:7" ht="14" hidden="1" x14ac:dyDescent="0.15">
      <c r="A581" s="381">
        <v>69</v>
      </c>
      <c r="B581" s="387"/>
      <c r="C581" s="386">
        <f t="shared" si="26"/>
        <v>18593.46</v>
      </c>
      <c r="D581" s="386">
        <f t="shared" si="26"/>
        <v>16873.080000000002</v>
      </c>
      <c r="E581" s="386">
        <f t="shared" si="26"/>
        <v>11703.99</v>
      </c>
      <c r="F581" s="386">
        <f t="shared" si="26"/>
        <v>8369.23</v>
      </c>
      <c r="G581" s="386">
        <f t="shared" si="26"/>
        <v>6565.64</v>
      </c>
    </row>
    <row r="582" spans="1:7" ht="14" hidden="1" x14ac:dyDescent="0.15">
      <c r="A582" s="381">
        <v>70</v>
      </c>
      <c r="B582" s="387"/>
      <c r="C582" s="386">
        <f t="shared" si="26"/>
        <v>20152.190000000002</v>
      </c>
      <c r="D582" s="386">
        <f t="shared" si="26"/>
        <v>18288.71</v>
      </c>
      <c r="E582" s="386">
        <f t="shared" si="26"/>
        <v>12699.86</v>
      </c>
      <c r="F582" s="386">
        <f t="shared" si="26"/>
        <v>9081.02</v>
      </c>
      <c r="G582" s="386">
        <f t="shared" si="26"/>
        <v>7123.7300000000005</v>
      </c>
    </row>
    <row r="583" spans="1:7" ht="14" hidden="1" x14ac:dyDescent="0.15">
      <c r="A583" s="381">
        <v>71</v>
      </c>
      <c r="B583" s="387"/>
      <c r="C583" s="386">
        <f t="shared" si="26"/>
        <v>21785.120000000003</v>
      </c>
      <c r="D583" s="386">
        <f t="shared" si="26"/>
        <v>19770.060000000001</v>
      </c>
      <c r="E583" s="386">
        <f t="shared" si="26"/>
        <v>13743.960000000001</v>
      </c>
      <c r="F583" s="386">
        <f t="shared" si="26"/>
        <v>9827.7900000000009</v>
      </c>
      <c r="G583" s="386">
        <f t="shared" si="26"/>
        <v>7710.4400000000005</v>
      </c>
    </row>
    <row r="584" spans="1:7" ht="14" hidden="1" x14ac:dyDescent="0.15">
      <c r="A584" s="381">
        <v>72</v>
      </c>
      <c r="B584" s="387"/>
      <c r="C584" s="386">
        <f t="shared" si="26"/>
        <v>23491.72</v>
      </c>
      <c r="D584" s="386">
        <f t="shared" si="26"/>
        <v>21319.25</v>
      </c>
      <c r="E584" s="386">
        <f t="shared" si="26"/>
        <v>14837.880000000001</v>
      </c>
      <c r="F584" s="386">
        <f t="shared" si="26"/>
        <v>10610.07</v>
      </c>
      <c r="G584" s="386">
        <f t="shared" si="26"/>
        <v>8324.18</v>
      </c>
    </row>
    <row r="585" spans="1:7" ht="14" hidden="1" x14ac:dyDescent="0.15">
      <c r="A585" s="381">
        <v>73</v>
      </c>
      <c r="B585" s="387"/>
      <c r="C585" s="386">
        <f t="shared" si="26"/>
        <v>25270.400000000001</v>
      </c>
      <c r="D585" s="386">
        <f t="shared" si="26"/>
        <v>22934.16</v>
      </c>
      <c r="E585" s="386">
        <f t="shared" si="26"/>
        <v>15979.5</v>
      </c>
      <c r="F585" s="386">
        <f t="shared" si="26"/>
        <v>11426.27</v>
      </c>
      <c r="G585" s="386">
        <f t="shared" si="26"/>
        <v>8964.42</v>
      </c>
    </row>
    <row r="586" spans="1:7" ht="14" hidden="1" x14ac:dyDescent="0.15">
      <c r="A586" s="381">
        <v>74</v>
      </c>
      <c r="B586" s="387"/>
      <c r="C586" s="386">
        <f t="shared" si="26"/>
        <v>27124.34</v>
      </c>
      <c r="D586" s="386">
        <f t="shared" si="26"/>
        <v>24615.850000000002</v>
      </c>
      <c r="E586" s="386">
        <f t="shared" si="26"/>
        <v>17169.350000000002</v>
      </c>
      <c r="F586" s="386">
        <f t="shared" si="26"/>
        <v>12277.45</v>
      </c>
      <c r="G586" s="386">
        <f t="shared" si="26"/>
        <v>9632.2200000000012</v>
      </c>
    </row>
    <row r="587" spans="1:7" ht="14" hidden="1" x14ac:dyDescent="0.15">
      <c r="A587" s="381">
        <v>75</v>
      </c>
      <c r="B587" s="387"/>
      <c r="C587" s="386">
        <f t="shared" si="26"/>
        <v>29049.83</v>
      </c>
      <c r="D587" s="386">
        <f t="shared" si="26"/>
        <v>26362.2</v>
      </c>
      <c r="E587" s="386">
        <f t="shared" si="26"/>
        <v>18409.02</v>
      </c>
      <c r="F587" s="386">
        <f t="shared" si="26"/>
        <v>13163.08</v>
      </c>
      <c r="G587" s="386">
        <f t="shared" si="26"/>
        <v>10327.050000000001</v>
      </c>
    </row>
    <row r="588" spans="1:7" ht="14" hidden="1" x14ac:dyDescent="0.15">
      <c r="A588" s="381">
        <v>76</v>
      </c>
      <c r="B588" s="387"/>
      <c r="C588" s="386">
        <f t="shared" si="26"/>
        <v>29049.83</v>
      </c>
      <c r="D588" s="386">
        <f t="shared" si="26"/>
        <v>26362.2</v>
      </c>
      <c r="E588" s="386">
        <f t="shared" si="26"/>
        <v>18409.02</v>
      </c>
      <c r="F588" s="386">
        <f t="shared" si="26"/>
        <v>13163.08</v>
      </c>
      <c r="G588" s="386">
        <f t="shared" si="26"/>
        <v>10327.050000000001</v>
      </c>
    </row>
    <row r="589" spans="1:7" ht="14" hidden="1" x14ac:dyDescent="0.15">
      <c r="A589" s="381">
        <v>77</v>
      </c>
      <c r="B589" s="387"/>
      <c r="C589" s="386">
        <f t="shared" si="26"/>
        <v>29049.83</v>
      </c>
      <c r="D589" s="386">
        <f t="shared" si="26"/>
        <v>26362.2</v>
      </c>
      <c r="E589" s="386">
        <f t="shared" si="26"/>
        <v>18409.02</v>
      </c>
      <c r="F589" s="386">
        <f t="shared" si="26"/>
        <v>13163.08</v>
      </c>
      <c r="G589" s="386">
        <f t="shared" si="26"/>
        <v>10327.050000000001</v>
      </c>
    </row>
    <row r="590" spans="1:7" ht="14" hidden="1" x14ac:dyDescent="0.15">
      <c r="A590" s="381">
        <v>78</v>
      </c>
      <c r="B590" s="387"/>
      <c r="C590" s="386">
        <f t="shared" si="26"/>
        <v>29049.83</v>
      </c>
      <c r="D590" s="386">
        <f t="shared" si="26"/>
        <v>26362.2</v>
      </c>
      <c r="E590" s="386">
        <f t="shared" si="26"/>
        <v>18409.02</v>
      </c>
      <c r="F590" s="386">
        <f t="shared" si="26"/>
        <v>13163.08</v>
      </c>
      <c r="G590" s="386">
        <f t="shared" si="26"/>
        <v>10327.050000000001</v>
      </c>
    </row>
    <row r="591" spans="1:7" ht="14" hidden="1" x14ac:dyDescent="0.15">
      <c r="A591" s="381">
        <v>79</v>
      </c>
      <c r="B591" s="387"/>
      <c r="C591" s="386">
        <f t="shared" si="26"/>
        <v>29049.83</v>
      </c>
      <c r="D591" s="386">
        <f t="shared" si="26"/>
        <v>26362.2</v>
      </c>
      <c r="E591" s="386">
        <f t="shared" si="26"/>
        <v>18409.02</v>
      </c>
      <c r="F591" s="386">
        <f t="shared" si="26"/>
        <v>13163.08</v>
      </c>
      <c r="G591" s="386">
        <f t="shared" si="26"/>
        <v>10327.050000000001</v>
      </c>
    </row>
    <row r="592" spans="1:7" ht="14" hidden="1" x14ac:dyDescent="0.15">
      <c r="A592" s="381">
        <v>80</v>
      </c>
      <c r="B592" s="387"/>
      <c r="C592" s="386">
        <f t="shared" si="26"/>
        <v>29049.83</v>
      </c>
      <c r="D592" s="386">
        <f t="shared" si="26"/>
        <v>26362.2</v>
      </c>
      <c r="E592" s="386">
        <f t="shared" si="26"/>
        <v>18409.02</v>
      </c>
      <c r="F592" s="386">
        <f t="shared" si="26"/>
        <v>13163.08</v>
      </c>
      <c r="G592" s="386">
        <f t="shared" si="26"/>
        <v>10327.050000000001</v>
      </c>
    </row>
    <row r="593" spans="1:7" ht="14" hidden="1" x14ac:dyDescent="0.15">
      <c r="A593" s="381">
        <v>81</v>
      </c>
      <c r="B593" s="387"/>
      <c r="C593" s="386">
        <f t="shared" si="26"/>
        <v>29049.83</v>
      </c>
      <c r="D593" s="386">
        <f t="shared" si="26"/>
        <v>26362.2</v>
      </c>
      <c r="E593" s="386">
        <f t="shared" si="26"/>
        <v>18409.02</v>
      </c>
      <c r="F593" s="386">
        <f t="shared" si="26"/>
        <v>13163.08</v>
      </c>
      <c r="G593" s="386">
        <f t="shared" si="26"/>
        <v>10327.050000000001</v>
      </c>
    </row>
    <row r="594" spans="1:7" ht="14" hidden="1" x14ac:dyDescent="0.15">
      <c r="A594" s="381">
        <v>82</v>
      </c>
      <c r="B594" s="387"/>
      <c r="C594" s="386">
        <f t="shared" si="26"/>
        <v>29049.83</v>
      </c>
      <c r="D594" s="386">
        <f t="shared" si="26"/>
        <v>26362.2</v>
      </c>
      <c r="E594" s="386">
        <f t="shared" si="26"/>
        <v>18409.02</v>
      </c>
      <c r="F594" s="386">
        <f t="shared" si="26"/>
        <v>13163.08</v>
      </c>
      <c r="G594" s="386">
        <f t="shared" si="26"/>
        <v>10327.050000000001</v>
      </c>
    </row>
    <row r="595" spans="1:7" ht="14" hidden="1" x14ac:dyDescent="0.15">
      <c r="A595" s="381">
        <v>83</v>
      </c>
      <c r="B595" s="387"/>
      <c r="C595" s="386">
        <f t="shared" ref="C595:G599" si="27">+C220*$K$4</f>
        <v>29049.83</v>
      </c>
      <c r="D595" s="386">
        <f t="shared" si="27"/>
        <v>26362.2</v>
      </c>
      <c r="E595" s="386">
        <f t="shared" si="27"/>
        <v>18409.02</v>
      </c>
      <c r="F595" s="386">
        <f t="shared" si="27"/>
        <v>13163.08</v>
      </c>
      <c r="G595" s="386">
        <f t="shared" si="27"/>
        <v>10327.050000000001</v>
      </c>
    </row>
    <row r="596" spans="1:7" ht="14" hidden="1" x14ac:dyDescent="0.15">
      <c r="A596" s="381">
        <v>84</v>
      </c>
      <c r="B596" s="387" t="s">
        <v>3</v>
      </c>
      <c r="C596" s="386">
        <f t="shared" si="27"/>
        <v>29049.83</v>
      </c>
      <c r="D596" s="386">
        <f t="shared" si="27"/>
        <v>26362.2</v>
      </c>
      <c r="E596" s="386">
        <f t="shared" si="27"/>
        <v>18409.02</v>
      </c>
      <c r="F596" s="386">
        <f t="shared" si="27"/>
        <v>13163.08</v>
      </c>
      <c r="G596" s="386">
        <f t="shared" si="27"/>
        <v>10327.050000000001</v>
      </c>
    </row>
    <row r="597" spans="1:7" ht="14" hidden="1" x14ac:dyDescent="0.15">
      <c r="A597" s="381">
        <v>1</v>
      </c>
      <c r="B597" s="387" t="s">
        <v>4</v>
      </c>
      <c r="C597" s="386">
        <f t="shared" si="27"/>
        <v>1490.89</v>
      </c>
      <c r="D597" s="386">
        <f t="shared" si="27"/>
        <v>1354.15</v>
      </c>
      <c r="E597" s="386">
        <f t="shared" si="27"/>
        <v>999.58</v>
      </c>
      <c r="F597" s="386">
        <f t="shared" si="27"/>
        <v>716.03000000000009</v>
      </c>
      <c r="G597" s="386">
        <f t="shared" si="27"/>
        <v>562.33000000000004</v>
      </c>
    </row>
    <row r="598" spans="1:7" ht="14" hidden="1" x14ac:dyDescent="0.15">
      <c r="A598" s="381">
        <v>2</v>
      </c>
      <c r="B598" s="387" t="s">
        <v>1</v>
      </c>
      <c r="C598" s="386">
        <f t="shared" si="27"/>
        <v>2533.4</v>
      </c>
      <c r="D598" s="386">
        <f t="shared" si="27"/>
        <v>2299.67</v>
      </c>
      <c r="E598" s="386">
        <f t="shared" si="27"/>
        <v>1699.71</v>
      </c>
      <c r="F598" s="386">
        <f t="shared" si="27"/>
        <v>1216.8800000000001</v>
      </c>
      <c r="G598" s="386">
        <f t="shared" si="27"/>
        <v>954</v>
      </c>
    </row>
    <row r="599" spans="1:7" ht="15" hidden="1" thickBot="1" x14ac:dyDescent="0.2">
      <c r="A599" s="388">
        <v>3</v>
      </c>
      <c r="B599" s="389" t="s">
        <v>5</v>
      </c>
      <c r="C599" s="386">
        <f t="shared" si="27"/>
        <v>3575.9100000000003</v>
      </c>
      <c r="D599" s="386">
        <f t="shared" si="27"/>
        <v>3246.78</v>
      </c>
      <c r="E599" s="386">
        <f t="shared" si="27"/>
        <v>2398.25</v>
      </c>
      <c r="F599" s="386">
        <f t="shared" si="27"/>
        <v>1715.6100000000001</v>
      </c>
      <c r="G599" s="386">
        <f t="shared" si="27"/>
        <v>1346.2</v>
      </c>
    </row>
    <row r="600" spans="1:7" ht="14" hidden="1" thickBot="1" x14ac:dyDescent="0.2">
      <c r="A600" s="23"/>
      <c r="B600" s="23"/>
      <c r="C600" s="23"/>
      <c r="D600" s="23"/>
      <c r="E600" s="23"/>
      <c r="F600" s="23"/>
      <c r="G600" s="23"/>
    </row>
    <row r="601" spans="1:7" ht="18" hidden="1" x14ac:dyDescent="0.2">
      <c r="A601" s="516" t="s">
        <v>19</v>
      </c>
      <c r="B601" s="517"/>
      <c r="C601" s="517"/>
      <c r="D601" s="517"/>
      <c r="E601" s="517"/>
      <c r="F601" s="517"/>
      <c r="G601" s="518"/>
    </row>
    <row r="602" spans="1:7" ht="18" hidden="1" x14ac:dyDescent="0.2">
      <c r="A602" s="519" t="s">
        <v>11</v>
      </c>
      <c r="B602" s="520"/>
      <c r="C602" s="520"/>
      <c r="D602" s="520"/>
      <c r="E602" s="520"/>
      <c r="F602" s="520"/>
      <c r="G602" s="521"/>
    </row>
    <row r="603" spans="1:7" hidden="1" x14ac:dyDescent="0.15">
      <c r="A603" s="522" t="s">
        <v>0</v>
      </c>
      <c r="B603" s="523"/>
      <c r="C603" s="523"/>
      <c r="D603" s="523"/>
      <c r="E603" s="523"/>
      <c r="F603" s="523"/>
      <c r="G603" s="524"/>
    </row>
    <row r="604" spans="1:7" hidden="1" x14ac:dyDescent="0.15">
      <c r="A604" s="381" t="s">
        <v>2</v>
      </c>
      <c r="B604" s="382" t="s">
        <v>2</v>
      </c>
      <c r="C604" s="368">
        <v>2000</v>
      </c>
      <c r="D604" s="368">
        <v>3500</v>
      </c>
      <c r="E604" s="380">
        <v>5000</v>
      </c>
      <c r="F604" s="384"/>
      <c r="G604" s="385"/>
    </row>
    <row r="605" spans="1:7" ht="14" hidden="1" x14ac:dyDescent="0.15">
      <c r="A605" s="381">
        <v>18</v>
      </c>
      <c r="B605" s="387"/>
      <c r="C605" s="386">
        <f>+C305*$K$4</f>
        <v>2212.75</v>
      </c>
      <c r="D605" s="386">
        <f t="shared" ref="D605:G605" si="28">+D305*$K$4</f>
        <v>2123.1800000000003</v>
      </c>
      <c r="E605" s="386">
        <f t="shared" si="28"/>
        <v>1555.02</v>
      </c>
      <c r="F605" s="386">
        <f t="shared" si="28"/>
        <v>1111.4100000000001</v>
      </c>
      <c r="G605" s="386">
        <f t="shared" si="28"/>
        <v>872.91000000000008</v>
      </c>
    </row>
    <row r="606" spans="1:7" ht="14" hidden="1" x14ac:dyDescent="0.15">
      <c r="A606" s="381">
        <v>19</v>
      </c>
      <c r="B606" s="387"/>
      <c r="C606" s="386">
        <f t="shared" ref="C606:G621" si="29">+C306*$K$4</f>
        <v>2212.75</v>
      </c>
      <c r="D606" s="386">
        <f t="shared" si="29"/>
        <v>2123.1800000000003</v>
      </c>
      <c r="E606" s="386">
        <f t="shared" si="29"/>
        <v>1555.02</v>
      </c>
      <c r="F606" s="386">
        <f t="shared" si="29"/>
        <v>1111.4100000000001</v>
      </c>
      <c r="G606" s="386">
        <f t="shared" si="29"/>
        <v>872.91000000000008</v>
      </c>
    </row>
    <row r="607" spans="1:7" ht="14" hidden="1" x14ac:dyDescent="0.15">
      <c r="A607" s="381">
        <v>20</v>
      </c>
      <c r="B607" s="387"/>
      <c r="C607" s="386">
        <f t="shared" si="29"/>
        <v>2212.75</v>
      </c>
      <c r="D607" s="386">
        <f t="shared" si="29"/>
        <v>2123.1800000000003</v>
      </c>
      <c r="E607" s="386">
        <f t="shared" si="29"/>
        <v>1555.02</v>
      </c>
      <c r="F607" s="386">
        <f t="shared" si="29"/>
        <v>1111.4100000000001</v>
      </c>
      <c r="G607" s="386">
        <f t="shared" si="29"/>
        <v>872.91000000000008</v>
      </c>
    </row>
    <row r="608" spans="1:7" ht="14" hidden="1" x14ac:dyDescent="0.15">
      <c r="A608" s="381">
        <v>21</v>
      </c>
      <c r="B608" s="387"/>
      <c r="C608" s="386">
        <f t="shared" si="29"/>
        <v>2212.75</v>
      </c>
      <c r="D608" s="386">
        <f t="shared" si="29"/>
        <v>2123.1800000000003</v>
      </c>
      <c r="E608" s="386">
        <f t="shared" si="29"/>
        <v>1555.02</v>
      </c>
      <c r="F608" s="386">
        <f t="shared" si="29"/>
        <v>1111.4100000000001</v>
      </c>
      <c r="G608" s="386">
        <f t="shared" si="29"/>
        <v>872.91000000000008</v>
      </c>
    </row>
    <row r="609" spans="1:7" ht="14" hidden="1" x14ac:dyDescent="0.15">
      <c r="A609" s="381">
        <v>22</v>
      </c>
      <c r="B609" s="387"/>
      <c r="C609" s="386">
        <f t="shared" si="29"/>
        <v>2212.75</v>
      </c>
      <c r="D609" s="386">
        <f t="shared" si="29"/>
        <v>2123.1800000000003</v>
      </c>
      <c r="E609" s="386">
        <f t="shared" si="29"/>
        <v>1555.02</v>
      </c>
      <c r="F609" s="386">
        <f t="shared" si="29"/>
        <v>1111.4100000000001</v>
      </c>
      <c r="G609" s="386">
        <f t="shared" si="29"/>
        <v>872.91000000000008</v>
      </c>
    </row>
    <row r="610" spans="1:7" ht="14" hidden="1" x14ac:dyDescent="0.15">
      <c r="A610" s="381">
        <v>23</v>
      </c>
      <c r="B610" s="387"/>
      <c r="C610" s="386">
        <f t="shared" si="29"/>
        <v>2212.75</v>
      </c>
      <c r="D610" s="386">
        <f t="shared" si="29"/>
        <v>2123.1800000000003</v>
      </c>
      <c r="E610" s="386">
        <f t="shared" si="29"/>
        <v>1555.02</v>
      </c>
      <c r="F610" s="386">
        <f t="shared" si="29"/>
        <v>1111.4100000000001</v>
      </c>
      <c r="G610" s="386">
        <f t="shared" si="29"/>
        <v>872.91000000000008</v>
      </c>
    </row>
    <row r="611" spans="1:7" ht="14" hidden="1" x14ac:dyDescent="0.15">
      <c r="A611" s="381">
        <v>24</v>
      </c>
      <c r="B611" s="387"/>
      <c r="C611" s="386">
        <f t="shared" si="29"/>
        <v>2212.75</v>
      </c>
      <c r="D611" s="386">
        <f t="shared" si="29"/>
        <v>2123.1800000000003</v>
      </c>
      <c r="E611" s="386">
        <f t="shared" si="29"/>
        <v>1555.02</v>
      </c>
      <c r="F611" s="386">
        <f t="shared" si="29"/>
        <v>1111.4100000000001</v>
      </c>
      <c r="G611" s="386">
        <f t="shared" si="29"/>
        <v>872.91000000000008</v>
      </c>
    </row>
    <row r="612" spans="1:7" ht="14" hidden="1" x14ac:dyDescent="0.15">
      <c r="A612" s="381">
        <v>25</v>
      </c>
      <c r="B612" s="387"/>
      <c r="C612" s="386">
        <f t="shared" si="29"/>
        <v>2387.65</v>
      </c>
      <c r="D612" s="386">
        <f t="shared" si="29"/>
        <v>2290.6600000000003</v>
      </c>
      <c r="E612" s="386">
        <f t="shared" si="29"/>
        <v>1658.9</v>
      </c>
      <c r="F612" s="386">
        <f t="shared" si="29"/>
        <v>1185.6100000000001</v>
      </c>
      <c r="G612" s="386">
        <f t="shared" si="29"/>
        <v>930.15000000000009</v>
      </c>
    </row>
    <row r="613" spans="1:7" ht="14" hidden="1" x14ac:dyDescent="0.15">
      <c r="A613" s="381">
        <v>26</v>
      </c>
      <c r="B613" s="387"/>
      <c r="C613" s="386">
        <f t="shared" si="29"/>
        <v>2387.65</v>
      </c>
      <c r="D613" s="386">
        <f t="shared" si="29"/>
        <v>2290.6600000000003</v>
      </c>
      <c r="E613" s="386">
        <f t="shared" si="29"/>
        <v>1658.9</v>
      </c>
      <c r="F613" s="386">
        <f t="shared" si="29"/>
        <v>1185.6100000000001</v>
      </c>
      <c r="G613" s="386">
        <f t="shared" si="29"/>
        <v>930.15000000000009</v>
      </c>
    </row>
    <row r="614" spans="1:7" ht="14" hidden="1" x14ac:dyDescent="0.15">
      <c r="A614" s="381">
        <v>27</v>
      </c>
      <c r="B614" s="387"/>
      <c r="C614" s="386">
        <f t="shared" si="29"/>
        <v>2387.65</v>
      </c>
      <c r="D614" s="386">
        <f t="shared" si="29"/>
        <v>2290.6600000000003</v>
      </c>
      <c r="E614" s="386">
        <f t="shared" si="29"/>
        <v>1658.9</v>
      </c>
      <c r="F614" s="386">
        <f t="shared" si="29"/>
        <v>1185.6100000000001</v>
      </c>
      <c r="G614" s="386">
        <f t="shared" si="29"/>
        <v>930.15000000000009</v>
      </c>
    </row>
    <row r="615" spans="1:7" ht="14" hidden="1" x14ac:dyDescent="0.15">
      <c r="A615" s="381">
        <v>28</v>
      </c>
      <c r="B615" s="387"/>
      <c r="C615" s="386">
        <f t="shared" si="29"/>
        <v>2387.65</v>
      </c>
      <c r="D615" s="386">
        <f t="shared" si="29"/>
        <v>2290.6600000000003</v>
      </c>
      <c r="E615" s="386">
        <f t="shared" si="29"/>
        <v>1658.9</v>
      </c>
      <c r="F615" s="386">
        <f t="shared" si="29"/>
        <v>1185.6100000000001</v>
      </c>
      <c r="G615" s="386">
        <f t="shared" si="29"/>
        <v>930.15000000000009</v>
      </c>
    </row>
    <row r="616" spans="1:7" ht="14" hidden="1" x14ac:dyDescent="0.15">
      <c r="A616" s="381">
        <v>29</v>
      </c>
      <c r="B616" s="387"/>
      <c r="C616" s="386">
        <f t="shared" si="29"/>
        <v>2387.65</v>
      </c>
      <c r="D616" s="386">
        <f t="shared" si="29"/>
        <v>2290.6600000000003</v>
      </c>
      <c r="E616" s="386">
        <f t="shared" si="29"/>
        <v>1658.9</v>
      </c>
      <c r="F616" s="386">
        <f t="shared" si="29"/>
        <v>1185.6100000000001</v>
      </c>
      <c r="G616" s="386">
        <f t="shared" si="29"/>
        <v>930.15000000000009</v>
      </c>
    </row>
    <row r="617" spans="1:7" ht="14" hidden="1" x14ac:dyDescent="0.15">
      <c r="A617" s="381">
        <v>30</v>
      </c>
      <c r="B617" s="387"/>
      <c r="C617" s="386">
        <f t="shared" si="29"/>
        <v>2693.46</v>
      </c>
      <c r="D617" s="386">
        <f t="shared" si="29"/>
        <v>2584.81</v>
      </c>
      <c r="E617" s="386">
        <f t="shared" si="29"/>
        <v>1845.46</v>
      </c>
      <c r="F617" s="386">
        <f t="shared" si="29"/>
        <v>1318.64</v>
      </c>
      <c r="G617" s="386">
        <f t="shared" si="29"/>
        <v>1035.0900000000001</v>
      </c>
    </row>
    <row r="618" spans="1:7" ht="14" hidden="1" x14ac:dyDescent="0.15">
      <c r="A618" s="381">
        <v>31</v>
      </c>
      <c r="B618" s="387"/>
      <c r="C618" s="386">
        <f t="shared" si="29"/>
        <v>2693.46</v>
      </c>
      <c r="D618" s="386">
        <f t="shared" si="29"/>
        <v>2584.81</v>
      </c>
      <c r="E618" s="386">
        <f t="shared" si="29"/>
        <v>1845.46</v>
      </c>
      <c r="F618" s="386">
        <f t="shared" si="29"/>
        <v>1318.64</v>
      </c>
      <c r="G618" s="386">
        <f t="shared" si="29"/>
        <v>1035.0900000000001</v>
      </c>
    </row>
    <row r="619" spans="1:7" ht="14" hidden="1" x14ac:dyDescent="0.15">
      <c r="A619" s="381">
        <v>32</v>
      </c>
      <c r="B619" s="387"/>
      <c r="C619" s="386">
        <f t="shared" si="29"/>
        <v>2693.46</v>
      </c>
      <c r="D619" s="386">
        <f t="shared" si="29"/>
        <v>2584.81</v>
      </c>
      <c r="E619" s="386">
        <f t="shared" si="29"/>
        <v>1845.46</v>
      </c>
      <c r="F619" s="386">
        <f t="shared" si="29"/>
        <v>1318.64</v>
      </c>
      <c r="G619" s="386">
        <f t="shared" si="29"/>
        <v>1035.0900000000001</v>
      </c>
    </row>
    <row r="620" spans="1:7" ht="14" hidden="1" x14ac:dyDescent="0.15">
      <c r="A620" s="381">
        <v>33</v>
      </c>
      <c r="B620" s="387"/>
      <c r="C620" s="386">
        <f t="shared" si="29"/>
        <v>2693.46</v>
      </c>
      <c r="D620" s="386">
        <f t="shared" si="29"/>
        <v>2584.81</v>
      </c>
      <c r="E620" s="386">
        <f t="shared" si="29"/>
        <v>1845.46</v>
      </c>
      <c r="F620" s="386">
        <f t="shared" si="29"/>
        <v>1318.64</v>
      </c>
      <c r="G620" s="386">
        <f t="shared" si="29"/>
        <v>1035.0900000000001</v>
      </c>
    </row>
    <row r="621" spans="1:7" ht="14" hidden="1" x14ac:dyDescent="0.15">
      <c r="A621" s="381">
        <v>34</v>
      </c>
      <c r="B621" s="387"/>
      <c r="C621" s="386">
        <f t="shared" si="29"/>
        <v>2693.46</v>
      </c>
      <c r="D621" s="386">
        <f t="shared" si="29"/>
        <v>2584.81</v>
      </c>
      <c r="E621" s="386">
        <f t="shared" si="29"/>
        <v>1845.46</v>
      </c>
      <c r="F621" s="386">
        <f t="shared" si="29"/>
        <v>1318.64</v>
      </c>
      <c r="G621" s="386">
        <f t="shared" si="29"/>
        <v>1035.0900000000001</v>
      </c>
    </row>
    <row r="622" spans="1:7" ht="14" hidden="1" x14ac:dyDescent="0.15">
      <c r="A622" s="381">
        <v>35</v>
      </c>
      <c r="B622" s="387"/>
      <c r="C622" s="386">
        <f t="shared" ref="C622:G637" si="30">+C322*$K$4</f>
        <v>3049.09</v>
      </c>
      <c r="D622" s="386">
        <f t="shared" si="30"/>
        <v>2925.07</v>
      </c>
      <c r="E622" s="386">
        <f t="shared" si="30"/>
        <v>2065.94</v>
      </c>
      <c r="F622" s="386">
        <f t="shared" si="30"/>
        <v>1476.5800000000002</v>
      </c>
      <c r="G622" s="386">
        <f t="shared" si="30"/>
        <v>1158.5800000000002</v>
      </c>
    </row>
    <row r="623" spans="1:7" ht="14" hidden="1" x14ac:dyDescent="0.15">
      <c r="A623" s="381">
        <v>36</v>
      </c>
      <c r="B623" s="387"/>
      <c r="C623" s="386">
        <f t="shared" si="30"/>
        <v>3049.09</v>
      </c>
      <c r="D623" s="386">
        <f t="shared" si="30"/>
        <v>2925.07</v>
      </c>
      <c r="E623" s="386">
        <f t="shared" si="30"/>
        <v>2065.94</v>
      </c>
      <c r="F623" s="386">
        <f t="shared" si="30"/>
        <v>1476.5800000000002</v>
      </c>
      <c r="G623" s="386">
        <f t="shared" si="30"/>
        <v>1158.5800000000002</v>
      </c>
    </row>
    <row r="624" spans="1:7" ht="14" hidden="1" x14ac:dyDescent="0.15">
      <c r="A624" s="381">
        <v>37</v>
      </c>
      <c r="B624" s="387"/>
      <c r="C624" s="386">
        <f t="shared" si="30"/>
        <v>3049.09</v>
      </c>
      <c r="D624" s="386">
        <f t="shared" si="30"/>
        <v>2925.07</v>
      </c>
      <c r="E624" s="386">
        <f t="shared" si="30"/>
        <v>2065.94</v>
      </c>
      <c r="F624" s="386">
        <f t="shared" si="30"/>
        <v>1476.5800000000002</v>
      </c>
      <c r="G624" s="386">
        <f t="shared" si="30"/>
        <v>1158.5800000000002</v>
      </c>
    </row>
    <row r="625" spans="1:7" ht="14" hidden="1" x14ac:dyDescent="0.15">
      <c r="A625" s="381">
        <v>38</v>
      </c>
      <c r="B625" s="387"/>
      <c r="C625" s="386">
        <f t="shared" si="30"/>
        <v>3049.09</v>
      </c>
      <c r="D625" s="386">
        <f t="shared" si="30"/>
        <v>2925.07</v>
      </c>
      <c r="E625" s="386">
        <f t="shared" si="30"/>
        <v>2065.94</v>
      </c>
      <c r="F625" s="386">
        <f t="shared" si="30"/>
        <v>1476.5800000000002</v>
      </c>
      <c r="G625" s="386">
        <f t="shared" si="30"/>
        <v>1158.5800000000002</v>
      </c>
    </row>
    <row r="626" spans="1:7" ht="14" hidden="1" x14ac:dyDescent="0.15">
      <c r="A626" s="381">
        <v>39</v>
      </c>
      <c r="B626" s="387"/>
      <c r="C626" s="386">
        <f t="shared" si="30"/>
        <v>3049.09</v>
      </c>
      <c r="D626" s="386">
        <f t="shared" si="30"/>
        <v>2925.07</v>
      </c>
      <c r="E626" s="386">
        <f t="shared" si="30"/>
        <v>2065.94</v>
      </c>
      <c r="F626" s="386">
        <f t="shared" si="30"/>
        <v>1476.5800000000002</v>
      </c>
      <c r="G626" s="386">
        <f t="shared" si="30"/>
        <v>1158.5800000000002</v>
      </c>
    </row>
    <row r="627" spans="1:7" ht="14" hidden="1" x14ac:dyDescent="0.15">
      <c r="A627" s="381">
        <v>40</v>
      </c>
      <c r="B627" s="387"/>
      <c r="C627" s="386">
        <f t="shared" si="30"/>
        <v>3458.25</v>
      </c>
      <c r="D627" s="386">
        <f t="shared" si="30"/>
        <v>3317.8</v>
      </c>
      <c r="E627" s="386">
        <f t="shared" si="30"/>
        <v>2325.11</v>
      </c>
      <c r="F627" s="386">
        <f t="shared" si="30"/>
        <v>1661.5500000000002</v>
      </c>
      <c r="G627" s="386">
        <f t="shared" si="30"/>
        <v>1303.27</v>
      </c>
    </row>
    <row r="628" spans="1:7" ht="14" hidden="1" x14ac:dyDescent="0.15">
      <c r="A628" s="381">
        <v>41</v>
      </c>
      <c r="B628" s="387"/>
      <c r="C628" s="386">
        <f t="shared" si="30"/>
        <v>3458.25</v>
      </c>
      <c r="D628" s="386">
        <f t="shared" si="30"/>
        <v>3317.8</v>
      </c>
      <c r="E628" s="386">
        <f t="shared" si="30"/>
        <v>2325.11</v>
      </c>
      <c r="F628" s="386">
        <f t="shared" si="30"/>
        <v>1661.5500000000002</v>
      </c>
      <c r="G628" s="386">
        <f t="shared" si="30"/>
        <v>1303.27</v>
      </c>
    </row>
    <row r="629" spans="1:7" ht="14" hidden="1" x14ac:dyDescent="0.15">
      <c r="A629" s="381">
        <v>42</v>
      </c>
      <c r="B629" s="387"/>
      <c r="C629" s="386">
        <f t="shared" si="30"/>
        <v>3458.25</v>
      </c>
      <c r="D629" s="386">
        <f t="shared" si="30"/>
        <v>3317.8</v>
      </c>
      <c r="E629" s="386">
        <f t="shared" si="30"/>
        <v>2325.11</v>
      </c>
      <c r="F629" s="386">
        <f t="shared" si="30"/>
        <v>1661.5500000000002</v>
      </c>
      <c r="G629" s="386">
        <f t="shared" si="30"/>
        <v>1303.27</v>
      </c>
    </row>
    <row r="630" spans="1:7" ht="14" hidden="1" x14ac:dyDescent="0.15">
      <c r="A630" s="381">
        <v>43</v>
      </c>
      <c r="B630" s="387"/>
      <c r="C630" s="386">
        <f t="shared" si="30"/>
        <v>3458.25</v>
      </c>
      <c r="D630" s="386">
        <f t="shared" si="30"/>
        <v>3317.8</v>
      </c>
      <c r="E630" s="386">
        <f t="shared" si="30"/>
        <v>2325.11</v>
      </c>
      <c r="F630" s="386">
        <f t="shared" si="30"/>
        <v>1661.5500000000002</v>
      </c>
      <c r="G630" s="386">
        <f t="shared" si="30"/>
        <v>1303.27</v>
      </c>
    </row>
    <row r="631" spans="1:7" ht="14" hidden="1" x14ac:dyDescent="0.15">
      <c r="A631" s="381">
        <v>44</v>
      </c>
      <c r="B631" s="387"/>
      <c r="C631" s="386">
        <f t="shared" si="30"/>
        <v>3458.25</v>
      </c>
      <c r="D631" s="386">
        <f t="shared" si="30"/>
        <v>3317.8</v>
      </c>
      <c r="E631" s="386">
        <f t="shared" si="30"/>
        <v>2325.11</v>
      </c>
      <c r="F631" s="386">
        <f t="shared" si="30"/>
        <v>1661.5500000000002</v>
      </c>
      <c r="G631" s="386">
        <f t="shared" si="30"/>
        <v>1303.27</v>
      </c>
    </row>
    <row r="632" spans="1:7" ht="14" hidden="1" x14ac:dyDescent="0.15">
      <c r="A632" s="381">
        <v>45</v>
      </c>
      <c r="B632" s="387"/>
      <c r="C632" s="386">
        <f t="shared" si="30"/>
        <v>3913.52</v>
      </c>
      <c r="D632" s="386">
        <f t="shared" si="30"/>
        <v>3755.05</v>
      </c>
      <c r="E632" s="386">
        <f t="shared" si="30"/>
        <v>2617.67</v>
      </c>
      <c r="F632" s="386">
        <f t="shared" si="30"/>
        <v>1869.8400000000001</v>
      </c>
      <c r="G632" s="386">
        <f t="shared" si="30"/>
        <v>1468.1000000000001</v>
      </c>
    </row>
    <row r="633" spans="1:7" ht="14" hidden="1" x14ac:dyDescent="0.15">
      <c r="A633" s="381">
        <v>46</v>
      </c>
      <c r="B633" s="387"/>
      <c r="C633" s="386">
        <f t="shared" si="30"/>
        <v>3913.52</v>
      </c>
      <c r="D633" s="386">
        <f t="shared" si="30"/>
        <v>3755.05</v>
      </c>
      <c r="E633" s="386">
        <f t="shared" si="30"/>
        <v>2617.67</v>
      </c>
      <c r="F633" s="386">
        <f t="shared" si="30"/>
        <v>1869.8400000000001</v>
      </c>
      <c r="G633" s="386">
        <f t="shared" si="30"/>
        <v>1468.1000000000001</v>
      </c>
    </row>
    <row r="634" spans="1:7" ht="14" hidden="1" x14ac:dyDescent="0.15">
      <c r="A634" s="381">
        <v>47</v>
      </c>
      <c r="B634" s="387"/>
      <c r="C634" s="386">
        <f t="shared" si="30"/>
        <v>3913.52</v>
      </c>
      <c r="D634" s="386">
        <f t="shared" si="30"/>
        <v>3755.05</v>
      </c>
      <c r="E634" s="386">
        <f t="shared" si="30"/>
        <v>2617.67</v>
      </c>
      <c r="F634" s="386">
        <f t="shared" si="30"/>
        <v>1869.8400000000001</v>
      </c>
      <c r="G634" s="386">
        <f t="shared" si="30"/>
        <v>1468.1000000000001</v>
      </c>
    </row>
    <row r="635" spans="1:7" ht="14" hidden="1" x14ac:dyDescent="0.15">
      <c r="A635" s="381">
        <v>48</v>
      </c>
      <c r="B635" s="387"/>
      <c r="C635" s="386">
        <f t="shared" si="30"/>
        <v>3913.52</v>
      </c>
      <c r="D635" s="386">
        <f t="shared" si="30"/>
        <v>3755.05</v>
      </c>
      <c r="E635" s="386">
        <f t="shared" si="30"/>
        <v>2617.67</v>
      </c>
      <c r="F635" s="386">
        <f t="shared" si="30"/>
        <v>1869.8400000000001</v>
      </c>
      <c r="G635" s="386">
        <f t="shared" si="30"/>
        <v>1468.1000000000001</v>
      </c>
    </row>
    <row r="636" spans="1:7" ht="14" hidden="1" x14ac:dyDescent="0.15">
      <c r="A636" s="381">
        <v>49</v>
      </c>
      <c r="B636" s="387"/>
      <c r="C636" s="386">
        <f t="shared" si="30"/>
        <v>3913.52</v>
      </c>
      <c r="D636" s="386">
        <f t="shared" si="30"/>
        <v>3755.05</v>
      </c>
      <c r="E636" s="386">
        <f t="shared" si="30"/>
        <v>2617.67</v>
      </c>
      <c r="F636" s="386">
        <f t="shared" si="30"/>
        <v>1869.8400000000001</v>
      </c>
      <c r="G636" s="386">
        <f t="shared" si="30"/>
        <v>1468.1000000000001</v>
      </c>
    </row>
    <row r="637" spans="1:7" ht="14" hidden="1" x14ac:dyDescent="0.15">
      <c r="A637" s="381">
        <v>50</v>
      </c>
      <c r="B637" s="387"/>
      <c r="C637" s="386">
        <f t="shared" si="30"/>
        <v>4428.68</v>
      </c>
      <c r="D637" s="386">
        <f t="shared" si="30"/>
        <v>4249.54</v>
      </c>
      <c r="E637" s="386">
        <f t="shared" si="30"/>
        <v>2949.4500000000003</v>
      </c>
      <c r="F637" s="386">
        <f t="shared" si="30"/>
        <v>2107.2800000000002</v>
      </c>
      <c r="G637" s="386">
        <f t="shared" si="30"/>
        <v>1653.0700000000002</v>
      </c>
    </row>
    <row r="638" spans="1:7" ht="14" hidden="1" x14ac:dyDescent="0.15">
      <c r="A638" s="381">
        <v>51</v>
      </c>
      <c r="B638" s="387"/>
      <c r="C638" s="386">
        <f t="shared" ref="C638:G653" si="31">+C338*$K$4</f>
        <v>4428.68</v>
      </c>
      <c r="D638" s="386">
        <f t="shared" si="31"/>
        <v>4249.54</v>
      </c>
      <c r="E638" s="386">
        <f t="shared" si="31"/>
        <v>2949.4500000000003</v>
      </c>
      <c r="F638" s="386">
        <f t="shared" si="31"/>
        <v>2107.2800000000002</v>
      </c>
      <c r="G638" s="386">
        <f t="shared" si="31"/>
        <v>1653.0700000000002</v>
      </c>
    </row>
    <row r="639" spans="1:7" ht="14" hidden="1" x14ac:dyDescent="0.15">
      <c r="A639" s="381">
        <v>52</v>
      </c>
      <c r="B639" s="387"/>
      <c r="C639" s="386">
        <f t="shared" si="31"/>
        <v>4428.68</v>
      </c>
      <c r="D639" s="386">
        <f t="shared" si="31"/>
        <v>4249.54</v>
      </c>
      <c r="E639" s="386">
        <f t="shared" si="31"/>
        <v>2949.4500000000003</v>
      </c>
      <c r="F639" s="386">
        <f t="shared" si="31"/>
        <v>2107.2800000000002</v>
      </c>
      <c r="G639" s="386">
        <f t="shared" si="31"/>
        <v>1653.0700000000002</v>
      </c>
    </row>
    <row r="640" spans="1:7" ht="14" hidden="1" x14ac:dyDescent="0.15">
      <c r="A640" s="381">
        <v>53</v>
      </c>
      <c r="B640" s="387"/>
      <c r="C640" s="386">
        <f t="shared" si="31"/>
        <v>4428.68</v>
      </c>
      <c r="D640" s="386">
        <f t="shared" si="31"/>
        <v>4249.54</v>
      </c>
      <c r="E640" s="386">
        <f t="shared" si="31"/>
        <v>2949.4500000000003</v>
      </c>
      <c r="F640" s="386">
        <f t="shared" si="31"/>
        <v>2107.2800000000002</v>
      </c>
      <c r="G640" s="386">
        <f t="shared" si="31"/>
        <v>1653.0700000000002</v>
      </c>
    </row>
    <row r="641" spans="1:7" ht="14" hidden="1" x14ac:dyDescent="0.15">
      <c r="A641" s="381">
        <v>54</v>
      </c>
      <c r="B641" s="387"/>
      <c r="C641" s="386">
        <f t="shared" si="31"/>
        <v>4428.68</v>
      </c>
      <c r="D641" s="386">
        <f t="shared" si="31"/>
        <v>4249.54</v>
      </c>
      <c r="E641" s="386">
        <f t="shared" si="31"/>
        <v>2949.4500000000003</v>
      </c>
      <c r="F641" s="386">
        <f t="shared" si="31"/>
        <v>2107.2800000000002</v>
      </c>
      <c r="G641" s="386">
        <f t="shared" si="31"/>
        <v>1653.0700000000002</v>
      </c>
    </row>
    <row r="642" spans="1:7" ht="14" hidden="1" x14ac:dyDescent="0.15">
      <c r="A642" s="381">
        <v>55</v>
      </c>
      <c r="B642" s="387"/>
      <c r="C642" s="386">
        <f t="shared" si="31"/>
        <v>4995.25</v>
      </c>
      <c r="D642" s="386">
        <f t="shared" si="31"/>
        <v>4792.26</v>
      </c>
      <c r="E642" s="386">
        <f t="shared" si="31"/>
        <v>3318.86</v>
      </c>
      <c r="F642" s="386">
        <f t="shared" si="31"/>
        <v>2370.1600000000003</v>
      </c>
      <c r="G642" s="386">
        <f t="shared" si="31"/>
        <v>1860.3000000000002</v>
      </c>
    </row>
    <row r="643" spans="1:7" ht="14" hidden="1" x14ac:dyDescent="0.15">
      <c r="A643" s="381">
        <v>56</v>
      </c>
      <c r="B643" s="387"/>
      <c r="C643" s="386">
        <f t="shared" si="31"/>
        <v>4995.25</v>
      </c>
      <c r="D643" s="386">
        <f t="shared" si="31"/>
        <v>4792.26</v>
      </c>
      <c r="E643" s="386">
        <f t="shared" si="31"/>
        <v>3318.86</v>
      </c>
      <c r="F643" s="386">
        <f t="shared" si="31"/>
        <v>2370.1600000000003</v>
      </c>
      <c r="G643" s="386">
        <f t="shared" si="31"/>
        <v>1860.3000000000002</v>
      </c>
    </row>
    <row r="644" spans="1:7" ht="14" hidden="1" x14ac:dyDescent="0.15">
      <c r="A644" s="381">
        <v>57</v>
      </c>
      <c r="B644" s="387"/>
      <c r="C644" s="386">
        <f t="shared" si="31"/>
        <v>4995.25</v>
      </c>
      <c r="D644" s="386">
        <f t="shared" si="31"/>
        <v>4792.26</v>
      </c>
      <c r="E644" s="386">
        <f t="shared" si="31"/>
        <v>3318.86</v>
      </c>
      <c r="F644" s="386">
        <f t="shared" si="31"/>
        <v>2370.1600000000003</v>
      </c>
      <c r="G644" s="386">
        <f t="shared" si="31"/>
        <v>1860.3000000000002</v>
      </c>
    </row>
    <row r="645" spans="1:7" ht="14" hidden="1" x14ac:dyDescent="0.15">
      <c r="A645" s="381">
        <v>58</v>
      </c>
      <c r="B645" s="387"/>
      <c r="C645" s="386">
        <f t="shared" si="31"/>
        <v>4995.25</v>
      </c>
      <c r="D645" s="386">
        <f t="shared" si="31"/>
        <v>4792.26</v>
      </c>
      <c r="E645" s="386">
        <f t="shared" si="31"/>
        <v>3318.86</v>
      </c>
      <c r="F645" s="386">
        <f t="shared" si="31"/>
        <v>2370.1600000000003</v>
      </c>
      <c r="G645" s="386">
        <f t="shared" si="31"/>
        <v>1860.3000000000002</v>
      </c>
    </row>
    <row r="646" spans="1:7" ht="14" hidden="1" x14ac:dyDescent="0.15">
      <c r="A646" s="381">
        <v>59</v>
      </c>
      <c r="B646" s="387"/>
      <c r="C646" s="386">
        <f t="shared" si="31"/>
        <v>4995.25</v>
      </c>
      <c r="D646" s="386">
        <f t="shared" si="31"/>
        <v>4792.26</v>
      </c>
      <c r="E646" s="386">
        <f t="shared" si="31"/>
        <v>3318.86</v>
      </c>
      <c r="F646" s="386">
        <f t="shared" si="31"/>
        <v>2370.1600000000003</v>
      </c>
      <c r="G646" s="386">
        <f t="shared" si="31"/>
        <v>1860.3000000000002</v>
      </c>
    </row>
    <row r="647" spans="1:7" ht="14" hidden="1" x14ac:dyDescent="0.15">
      <c r="A647" s="381">
        <v>60</v>
      </c>
      <c r="B647" s="387"/>
      <c r="C647" s="386">
        <f t="shared" si="31"/>
        <v>5372.6100000000006</v>
      </c>
      <c r="D647" s="386">
        <f t="shared" si="31"/>
        <v>5154.7800000000007</v>
      </c>
      <c r="E647" s="386">
        <f t="shared" si="31"/>
        <v>3565.84</v>
      </c>
      <c r="F647" s="386">
        <f t="shared" si="31"/>
        <v>2546.65</v>
      </c>
      <c r="G647" s="386">
        <f t="shared" si="31"/>
        <v>1998.1000000000001</v>
      </c>
    </row>
    <row r="648" spans="1:7" ht="14" hidden="1" x14ac:dyDescent="0.15">
      <c r="A648" s="381">
        <v>61</v>
      </c>
      <c r="B648" s="387"/>
      <c r="C648" s="386">
        <f t="shared" si="31"/>
        <v>6030.87</v>
      </c>
      <c r="D648" s="386">
        <f t="shared" si="31"/>
        <v>5787.0700000000006</v>
      </c>
      <c r="E648" s="386">
        <f t="shared" si="31"/>
        <v>3999.9100000000003</v>
      </c>
      <c r="F648" s="386">
        <f t="shared" si="31"/>
        <v>2857.23</v>
      </c>
      <c r="G648" s="386">
        <f t="shared" si="31"/>
        <v>2240.84</v>
      </c>
    </row>
    <row r="649" spans="1:7" ht="14" hidden="1" x14ac:dyDescent="0.15">
      <c r="A649" s="381">
        <v>62</v>
      </c>
      <c r="B649" s="387"/>
      <c r="C649" s="386">
        <f t="shared" si="31"/>
        <v>6744.25</v>
      </c>
      <c r="D649" s="386">
        <f t="shared" si="31"/>
        <v>6471.3</v>
      </c>
      <c r="E649" s="386">
        <f t="shared" si="31"/>
        <v>4470.0200000000004</v>
      </c>
      <c r="F649" s="386">
        <f t="shared" si="31"/>
        <v>3192.19</v>
      </c>
      <c r="G649" s="386">
        <f t="shared" si="31"/>
        <v>2505.31</v>
      </c>
    </row>
    <row r="650" spans="1:7" ht="14" hidden="1" x14ac:dyDescent="0.15">
      <c r="A650" s="381">
        <v>63</v>
      </c>
      <c r="B650" s="387"/>
      <c r="C650" s="386">
        <f t="shared" si="31"/>
        <v>7509.5700000000006</v>
      </c>
      <c r="D650" s="386">
        <f t="shared" si="31"/>
        <v>7206.4100000000008</v>
      </c>
      <c r="E650" s="386">
        <f t="shared" si="31"/>
        <v>4979.3500000000004</v>
      </c>
      <c r="F650" s="386">
        <f t="shared" si="31"/>
        <v>3556.8300000000004</v>
      </c>
      <c r="G650" s="386">
        <f t="shared" si="31"/>
        <v>2791.51</v>
      </c>
    </row>
    <row r="651" spans="1:7" ht="14" hidden="1" x14ac:dyDescent="0.15">
      <c r="A651" s="381">
        <v>64</v>
      </c>
      <c r="B651" s="387"/>
      <c r="C651" s="386">
        <f t="shared" si="31"/>
        <v>8331.6</v>
      </c>
      <c r="D651" s="386">
        <f t="shared" si="31"/>
        <v>7993.9900000000007</v>
      </c>
      <c r="E651" s="386">
        <f t="shared" si="31"/>
        <v>5526.31</v>
      </c>
      <c r="F651" s="386">
        <f t="shared" si="31"/>
        <v>3947.44</v>
      </c>
      <c r="G651" s="386">
        <f t="shared" si="31"/>
        <v>3095.73</v>
      </c>
    </row>
    <row r="652" spans="1:7" ht="14" hidden="1" x14ac:dyDescent="0.15">
      <c r="A652" s="381">
        <v>65</v>
      </c>
      <c r="B652" s="387"/>
      <c r="C652" s="386">
        <f t="shared" si="31"/>
        <v>9207.16</v>
      </c>
      <c r="D652" s="386">
        <f t="shared" si="31"/>
        <v>8834.0400000000009</v>
      </c>
      <c r="E652" s="386">
        <f t="shared" si="31"/>
        <v>6110.9000000000005</v>
      </c>
      <c r="F652" s="386">
        <f t="shared" si="31"/>
        <v>4364.0200000000004</v>
      </c>
      <c r="G652" s="386">
        <f t="shared" si="31"/>
        <v>3423.8</v>
      </c>
    </row>
    <row r="653" spans="1:7" ht="14" hidden="1" x14ac:dyDescent="0.15">
      <c r="A653" s="381">
        <v>66</v>
      </c>
      <c r="B653" s="387"/>
      <c r="C653" s="386">
        <f t="shared" si="31"/>
        <v>10136.25</v>
      </c>
      <c r="D653" s="386">
        <f t="shared" si="31"/>
        <v>9726.0300000000007</v>
      </c>
      <c r="E653" s="386">
        <f t="shared" si="31"/>
        <v>6734.71</v>
      </c>
      <c r="F653" s="386">
        <f t="shared" si="31"/>
        <v>4809.75</v>
      </c>
      <c r="G653" s="386">
        <f t="shared" si="31"/>
        <v>3773.6000000000004</v>
      </c>
    </row>
    <row r="654" spans="1:7" ht="14" hidden="1" x14ac:dyDescent="0.15">
      <c r="A654" s="381">
        <v>67</v>
      </c>
      <c r="B654" s="387"/>
      <c r="C654" s="386">
        <f t="shared" ref="C654:G669" si="32">+C354*$K$4</f>
        <v>11119.93</v>
      </c>
      <c r="D654" s="386">
        <f t="shared" si="32"/>
        <v>10669.43</v>
      </c>
      <c r="E654" s="386">
        <f t="shared" si="32"/>
        <v>7394.56</v>
      </c>
      <c r="F654" s="386">
        <f t="shared" si="32"/>
        <v>5280.92</v>
      </c>
      <c r="G654" s="386">
        <f t="shared" si="32"/>
        <v>4143.01</v>
      </c>
    </row>
    <row r="655" spans="1:7" ht="14" hidden="1" x14ac:dyDescent="0.15">
      <c r="A655" s="381">
        <v>68</v>
      </c>
      <c r="B655" s="387"/>
      <c r="C655" s="386">
        <f t="shared" si="32"/>
        <v>12157.67</v>
      </c>
      <c r="D655" s="386">
        <f t="shared" si="32"/>
        <v>11664.77</v>
      </c>
      <c r="E655" s="386">
        <f t="shared" si="32"/>
        <v>8093.1</v>
      </c>
      <c r="F655" s="386">
        <f t="shared" si="32"/>
        <v>5780.71</v>
      </c>
      <c r="G655" s="386">
        <f t="shared" si="32"/>
        <v>4535.74</v>
      </c>
    </row>
    <row r="656" spans="1:7" ht="14" hidden="1" x14ac:dyDescent="0.15">
      <c r="A656" s="381">
        <v>69</v>
      </c>
      <c r="B656" s="387"/>
      <c r="C656" s="386">
        <f t="shared" si="32"/>
        <v>13249.470000000001</v>
      </c>
      <c r="D656" s="386">
        <f t="shared" si="32"/>
        <v>12713.11</v>
      </c>
      <c r="E656" s="386">
        <f t="shared" si="32"/>
        <v>8829.8000000000011</v>
      </c>
      <c r="F656" s="386">
        <f t="shared" si="32"/>
        <v>6305.4100000000008</v>
      </c>
      <c r="G656" s="386">
        <f t="shared" si="32"/>
        <v>4947.0200000000004</v>
      </c>
    </row>
    <row r="657" spans="1:7" ht="14" hidden="1" x14ac:dyDescent="0.15">
      <c r="A657" s="381">
        <v>70</v>
      </c>
      <c r="B657" s="387"/>
      <c r="C657" s="386">
        <f t="shared" si="32"/>
        <v>14396.390000000001</v>
      </c>
      <c r="D657" s="386">
        <f t="shared" si="32"/>
        <v>13813.390000000001</v>
      </c>
      <c r="E657" s="386">
        <f t="shared" si="32"/>
        <v>9603.6</v>
      </c>
      <c r="F657" s="386">
        <f t="shared" si="32"/>
        <v>6859.26</v>
      </c>
      <c r="G657" s="386">
        <f t="shared" si="32"/>
        <v>5381.62</v>
      </c>
    </row>
    <row r="658" spans="1:7" ht="14" hidden="1" x14ac:dyDescent="0.15">
      <c r="A658" s="381">
        <v>71</v>
      </c>
      <c r="B658" s="387"/>
      <c r="C658" s="386">
        <f t="shared" si="32"/>
        <v>15597.37</v>
      </c>
      <c r="D658" s="386">
        <f t="shared" si="32"/>
        <v>14965.08</v>
      </c>
      <c r="E658" s="386">
        <f t="shared" si="32"/>
        <v>10416.620000000001</v>
      </c>
      <c r="F658" s="386">
        <f t="shared" si="32"/>
        <v>7438.02</v>
      </c>
      <c r="G658" s="386">
        <f t="shared" si="32"/>
        <v>5836.3600000000006</v>
      </c>
    </row>
    <row r="659" spans="1:7" ht="14" hidden="1" x14ac:dyDescent="0.15">
      <c r="A659" s="381">
        <v>72</v>
      </c>
      <c r="B659" s="387"/>
      <c r="C659" s="386">
        <f t="shared" si="32"/>
        <v>16851.88</v>
      </c>
      <c r="D659" s="386">
        <f t="shared" si="32"/>
        <v>16169.240000000002</v>
      </c>
      <c r="E659" s="386">
        <f t="shared" si="32"/>
        <v>11267.27</v>
      </c>
      <c r="F659" s="386">
        <f t="shared" si="32"/>
        <v>8046.9900000000007</v>
      </c>
      <c r="G659" s="386">
        <f t="shared" si="32"/>
        <v>6312.3</v>
      </c>
    </row>
    <row r="660" spans="1:7" ht="14" hidden="1" x14ac:dyDescent="0.15">
      <c r="A660" s="381">
        <v>73</v>
      </c>
      <c r="B660" s="387"/>
      <c r="C660" s="386">
        <f t="shared" si="32"/>
        <v>18161.510000000002</v>
      </c>
      <c r="D660" s="386">
        <f t="shared" si="32"/>
        <v>17424.810000000001</v>
      </c>
      <c r="E660" s="386">
        <f t="shared" si="32"/>
        <v>12155.02</v>
      </c>
      <c r="F660" s="386">
        <f t="shared" si="32"/>
        <v>8680.34</v>
      </c>
      <c r="G660" s="386">
        <f t="shared" si="32"/>
        <v>6809.4400000000005</v>
      </c>
    </row>
    <row r="661" spans="1:7" ht="14" hidden="1" x14ac:dyDescent="0.15">
      <c r="A661" s="381">
        <v>74</v>
      </c>
      <c r="B661" s="387"/>
      <c r="C661" s="386">
        <f t="shared" si="32"/>
        <v>19525.2</v>
      </c>
      <c r="D661" s="386">
        <f t="shared" si="32"/>
        <v>18733.38</v>
      </c>
      <c r="E661" s="386">
        <f t="shared" si="32"/>
        <v>13081.99</v>
      </c>
      <c r="F661" s="386">
        <f t="shared" si="32"/>
        <v>9341.7800000000007</v>
      </c>
      <c r="G661" s="386">
        <f t="shared" si="32"/>
        <v>7329.9000000000005</v>
      </c>
    </row>
    <row r="662" spans="1:7" ht="14" hidden="1" x14ac:dyDescent="0.15">
      <c r="A662" s="381">
        <v>75</v>
      </c>
      <c r="B662" s="387"/>
      <c r="C662" s="386">
        <f t="shared" si="32"/>
        <v>20940.830000000002</v>
      </c>
      <c r="D662" s="386">
        <f t="shared" si="32"/>
        <v>20092.830000000002</v>
      </c>
      <c r="E662" s="386">
        <f t="shared" si="32"/>
        <v>14046.060000000001</v>
      </c>
      <c r="F662" s="386">
        <f t="shared" si="32"/>
        <v>10031.310000000001</v>
      </c>
      <c r="G662" s="386">
        <f t="shared" si="32"/>
        <v>7868.9100000000008</v>
      </c>
    </row>
    <row r="663" spans="1:7" ht="14" hidden="1" x14ac:dyDescent="0.15">
      <c r="A663" s="381">
        <v>76</v>
      </c>
      <c r="B663" s="387"/>
      <c r="C663" s="386">
        <f t="shared" si="32"/>
        <v>20940.830000000002</v>
      </c>
      <c r="D663" s="386">
        <f t="shared" si="32"/>
        <v>20092.830000000002</v>
      </c>
      <c r="E663" s="386">
        <f t="shared" si="32"/>
        <v>14046.060000000001</v>
      </c>
      <c r="F663" s="386">
        <f t="shared" si="32"/>
        <v>10031.310000000001</v>
      </c>
      <c r="G663" s="386">
        <f t="shared" si="32"/>
        <v>7868.9100000000008</v>
      </c>
    </row>
    <row r="664" spans="1:7" ht="14" hidden="1" x14ac:dyDescent="0.15">
      <c r="A664" s="381">
        <v>77</v>
      </c>
      <c r="B664" s="387"/>
      <c r="C664" s="386">
        <f t="shared" si="32"/>
        <v>20940.830000000002</v>
      </c>
      <c r="D664" s="386">
        <f t="shared" si="32"/>
        <v>20092.830000000002</v>
      </c>
      <c r="E664" s="386">
        <f t="shared" si="32"/>
        <v>14046.060000000001</v>
      </c>
      <c r="F664" s="386">
        <f t="shared" si="32"/>
        <v>10031.310000000001</v>
      </c>
      <c r="G664" s="386">
        <f t="shared" si="32"/>
        <v>7868.9100000000008</v>
      </c>
    </row>
    <row r="665" spans="1:7" ht="14" hidden="1" x14ac:dyDescent="0.15">
      <c r="A665" s="381">
        <v>78</v>
      </c>
      <c r="B665" s="387"/>
      <c r="C665" s="386">
        <f t="shared" si="32"/>
        <v>20940.830000000002</v>
      </c>
      <c r="D665" s="386">
        <f t="shared" si="32"/>
        <v>20092.830000000002</v>
      </c>
      <c r="E665" s="386">
        <f t="shared" si="32"/>
        <v>14046.060000000001</v>
      </c>
      <c r="F665" s="386">
        <f t="shared" si="32"/>
        <v>10031.310000000001</v>
      </c>
      <c r="G665" s="386">
        <f t="shared" si="32"/>
        <v>7868.9100000000008</v>
      </c>
    </row>
    <row r="666" spans="1:7" ht="14" hidden="1" x14ac:dyDescent="0.15">
      <c r="A666" s="381">
        <v>79</v>
      </c>
      <c r="B666" s="387"/>
      <c r="C666" s="386">
        <f t="shared" si="32"/>
        <v>20940.830000000002</v>
      </c>
      <c r="D666" s="386">
        <f t="shared" si="32"/>
        <v>20092.830000000002</v>
      </c>
      <c r="E666" s="386">
        <f t="shared" si="32"/>
        <v>14046.060000000001</v>
      </c>
      <c r="F666" s="386">
        <f t="shared" si="32"/>
        <v>10031.310000000001</v>
      </c>
      <c r="G666" s="386">
        <f t="shared" si="32"/>
        <v>7868.9100000000008</v>
      </c>
    </row>
    <row r="667" spans="1:7" ht="14" hidden="1" x14ac:dyDescent="0.15">
      <c r="A667" s="381">
        <v>80</v>
      </c>
      <c r="B667" s="387"/>
      <c r="C667" s="386">
        <f t="shared" si="32"/>
        <v>20940.830000000002</v>
      </c>
      <c r="D667" s="386">
        <f t="shared" si="32"/>
        <v>20092.830000000002</v>
      </c>
      <c r="E667" s="386">
        <f t="shared" si="32"/>
        <v>14046.060000000001</v>
      </c>
      <c r="F667" s="386">
        <f t="shared" si="32"/>
        <v>10031.310000000001</v>
      </c>
      <c r="G667" s="386">
        <f t="shared" si="32"/>
        <v>7868.9100000000008</v>
      </c>
    </row>
    <row r="668" spans="1:7" ht="14" hidden="1" x14ac:dyDescent="0.15">
      <c r="A668" s="381">
        <v>81</v>
      </c>
      <c r="B668" s="387"/>
      <c r="C668" s="386">
        <f t="shared" si="32"/>
        <v>20940.830000000002</v>
      </c>
      <c r="D668" s="386">
        <f t="shared" si="32"/>
        <v>20092.830000000002</v>
      </c>
      <c r="E668" s="386">
        <f t="shared" si="32"/>
        <v>14046.060000000001</v>
      </c>
      <c r="F668" s="386">
        <f t="shared" si="32"/>
        <v>10031.310000000001</v>
      </c>
      <c r="G668" s="386">
        <f t="shared" si="32"/>
        <v>7868.9100000000008</v>
      </c>
    </row>
    <row r="669" spans="1:7" ht="14" hidden="1" x14ac:dyDescent="0.15">
      <c r="A669" s="381">
        <v>82</v>
      </c>
      <c r="B669" s="387"/>
      <c r="C669" s="386">
        <f t="shared" si="32"/>
        <v>20940.830000000002</v>
      </c>
      <c r="D669" s="386">
        <f t="shared" si="32"/>
        <v>20092.830000000002</v>
      </c>
      <c r="E669" s="386">
        <f t="shared" si="32"/>
        <v>14046.060000000001</v>
      </c>
      <c r="F669" s="386">
        <f t="shared" si="32"/>
        <v>10031.310000000001</v>
      </c>
      <c r="G669" s="386">
        <f t="shared" si="32"/>
        <v>7868.9100000000008</v>
      </c>
    </row>
    <row r="670" spans="1:7" ht="14" hidden="1" x14ac:dyDescent="0.15">
      <c r="A670" s="381">
        <v>83</v>
      </c>
      <c r="B670" s="387"/>
      <c r="C670" s="386">
        <f t="shared" ref="C670:G674" si="33">+C370*$K$4</f>
        <v>20940.830000000002</v>
      </c>
      <c r="D670" s="386">
        <f t="shared" si="33"/>
        <v>20092.830000000002</v>
      </c>
      <c r="E670" s="386">
        <f t="shared" si="33"/>
        <v>14046.060000000001</v>
      </c>
      <c r="F670" s="386">
        <f t="shared" si="33"/>
        <v>10031.310000000001</v>
      </c>
      <c r="G670" s="386">
        <f t="shared" si="33"/>
        <v>7868.9100000000008</v>
      </c>
    </row>
    <row r="671" spans="1:7" ht="14" hidden="1" x14ac:dyDescent="0.15">
      <c r="A671" s="381">
        <v>84</v>
      </c>
      <c r="B671" s="387" t="s">
        <v>3</v>
      </c>
      <c r="C671" s="386">
        <f t="shared" si="33"/>
        <v>20940.830000000002</v>
      </c>
      <c r="D671" s="386">
        <f t="shared" si="33"/>
        <v>20092.830000000002</v>
      </c>
      <c r="E671" s="386">
        <f t="shared" si="33"/>
        <v>14046.060000000001</v>
      </c>
      <c r="F671" s="386">
        <f t="shared" si="33"/>
        <v>10031.310000000001</v>
      </c>
      <c r="G671" s="386">
        <f t="shared" si="33"/>
        <v>7868.9100000000008</v>
      </c>
    </row>
    <row r="672" spans="1:7" ht="14" hidden="1" x14ac:dyDescent="0.15">
      <c r="A672" s="381">
        <v>1</v>
      </c>
      <c r="B672" s="387" t="s">
        <v>4</v>
      </c>
      <c r="C672" s="386">
        <f t="shared" si="33"/>
        <v>1032.97</v>
      </c>
      <c r="D672" s="386">
        <f t="shared" si="33"/>
        <v>991.63</v>
      </c>
      <c r="E672" s="386">
        <f t="shared" si="33"/>
        <v>736.7</v>
      </c>
      <c r="F672" s="386">
        <f t="shared" si="33"/>
        <v>526.82000000000005</v>
      </c>
      <c r="G672" s="386">
        <f t="shared" si="33"/>
        <v>414.99</v>
      </c>
    </row>
    <row r="673" spans="1:7" ht="14" hidden="1" x14ac:dyDescent="0.15">
      <c r="A673" s="381">
        <v>2</v>
      </c>
      <c r="B673" s="387" t="s">
        <v>1</v>
      </c>
      <c r="C673" s="386">
        <f t="shared" si="33"/>
        <v>1756.95</v>
      </c>
      <c r="D673" s="386">
        <f t="shared" si="33"/>
        <v>1684.8700000000001</v>
      </c>
      <c r="E673" s="386">
        <f t="shared" si="33"/>
        <v>1251.8600000000001</v>
      </c>
      <c r="F673" s="386">
        <f t="shared" si="33"/>
        <v>895.17000000000007</v>
      </c>
      <c r="G673" s="386">
        <f t="shared" si="33"/>
        <v>701.19</v>
      </c>
    </row>
    <row r="674" spans="1:7" ht="15" hidden="1" thickBot="1" x14ac:dyDescent="0.2">
      <c r="A674" s="388">
        <v>3</v>
      </c>
      <c r="B674" s="389" t="s">
        <v>5</v>
      </c>
      <c r="C674" s="386">
        <f t="shared" si="33"/>
        <v>2480.4</v>
      </c>
      <c r="D674" s="386">
        <f t="shared" si="33"/>
        <v>2380.23</v>
      </c>
      <c r="E674" s="386">
        <f t="shared" si="33"/>
        <v>1768.6100000000001</v>
      </c>
      <c r="F674" s="386">
        <f t="shared" si="33"/>
        <v>1263.52</v>
      </c>
      <c r="G674" s="386">
        <f t="shared" si="33"/>
        <v>991.1</v>
      </c>
    </row>
    <row r="675" spans="1:7" ht="14" hidden="1" thickBot="1" x14ac:dyDescent="0.2"/>
    <row r="676" spans="1:7" ht="18" hidden="1" x14ac:dyDescent="0.2">
      <c r="A676" s="516" t="s">
        <v>15</v>
      </c>
      <c r="B676" s="517"/>
      <c r="C676" s="517"/>
      <c r="D676" s="517"/>
      <c r="E676" s="517"/>
      <c r="F676" s="517"/>
      <c r="G676" s="518"/>
    </row>
    <row r="677" spans="1:7" ht="18" hidden="1" x14ac:dyDescent="0.2">
      <c r="A677" s="519" t="s">
        <v>12</v>
      </c>
      <c r="B677" s="520"/>
      <c r="C677" s="520"/>
      <c r="D677" s="520"/>
      <c r="E677" s="520"/>
      <c r="F677" s="520"/>
      <c r="G677" s="521"/>
    </row>
    <row r="678" spans="1:7" hidden="1" x14ac:dyDescent="0.15">
      <c r="A678" s="522" t="s">
        <v>0</v>
      </c>
      <c r="B678" s="523"/>
      <c r="C678" s="523"/>
      <c r="D678" s="523"/>
      <c r="E678" s="523"/>
      <c r="F678" s="523"/>
      <c r="G678" s="524"/>
    </row>
    <row r="679" spans="1:7" hidden="1" x14ac:dyDescent="0.15">
      <c r="A679" s="381" t="s">
        <v>2</v>
      </c>
      <c r="B679" s="382" t="s">
        <v>2</v>
      </c>
      <c r="C679" s="383">
        <v>1000</v>
      </c>
      <c r="D679" s="383">
        <v>2000</v>
      </c>
      <c r="E679" s="383">
        <v>3500</v>
      </c>
      <c r="F679" s="384"/>
      <c r="G679" s="385"/>
    </row>
    <row r="680" spans="1:7" ht="14" hidden="1" x14ac:dyDescent="0.15">
      <c r="A680" s="381">
        <v>18</v>
      </c>
      <c r="B680" s="382"/>
      <c r="C680" s="386">
        <f>+C6*$K$3</f>
        <v>2808.8500000000004</v>
      </c>
      <c r="D680" s="386">
        <f t="shared" ref="D680:G680" si="34">+D6*$K$3</f>
        <v>2462.3500000000004</v>
      </c>
      <c r="E680" s="386">
        <f t="shared" si="34"/>
        <v>1993.2000000000003</v>
      </c>
      <c r="F680" s="386">
        <f t="shared" si="34"/>
        <v>1729.2</v>
      </c>
      <c r="G680" s="386">
        <f t="shared" si="34"/>
        <v>1289.4750000000001</v>
      </c>
    </row>
    <row r="681" spans="1:7" ht="14" hidden="1" x14ac:dyDescent="0.15">
      <c r="A681" s="381">
        <v>19</v>
      </c>
      <c r="B681" s="382"/>
      <c r="C681" s="386">
        <f t="shared" ref="C681:G696" si="35">+C7*$K$3</f>
        <v>2808.8500000000004</v>
      </c>
      <c r="D681" s="386">
        <f t="shared" si="35"/>
        <v>2462.3500000000004</v>
      </c>
      <c r="E681" s="386">
        <f t="shared" si="35"/>
        <v>1993.2000000000003</v>
      </c>
      <c r="F681" s="386">
        <f t="shared" si="35"/>
        <v>1729.2</v>
      </c>
      <c r="G681" s="386">
        <f t="shared" si="35"/>
        <v>1289.4750000000001</v>
      </c>
    </row>
    <row r="682" spans="1:7" ht="14" hidden="1" x14ac:dyDescent="0.15">
      <c r="A682" s="381">
        <v>20</v>
      </c>
      <c r="B682" s="382"/>
      <c r="C682" s="386">
        <f t="shared" si="35"/>
        <v>2808.8500000000004</v>
      </c>
      <c r="D682" s="386">
        <f t="shared" si="35"/>
        <v>2462.3500000000004</v>
      </c>
      <c r="E682" s="386">
        <f t="shared" si="35"/>
        <v>1993.2000000000003</v>
      </c>
      <c r="F682" s="386">
        <f t="shared" si="35"/>
        <v>1729.2</v>
      </c>
      <c r="G682" s="386">
        <f t="shared" si="35"/>
        <v>1289.4750000000001</v>
      </c>
    </row>
    <row r="683" spans="1:7" ht="14" hidden="1" x14ac:dyDescent="0.15">
      <c r="A683" s="381">
        <v>21</v>
      </c>
      <c r="B683" s="382"/>
      <c r="C683" s="386">
        <f t="shared" si="35"/>
        <v>2808.8500000000004</v>
      </c>
      <c r="D683" s="386">
        <f t="shared" si="35"/>
        <v>2462.3500000000004</v>
      </c>
      <c r="E683" s="386">
        <f t="shared" si="35"/>
        <v>1993.2000000000003</v>
      </c>
      <c r="F683" s="386">
        <f t="shared" si="35"/>
        <v>1729.2</v>
      </c>
      <c r="G683" s="386">
        <f t="shared" si="35"/>
        <v>1289.4750000000001</v>
      </c>
    </row>
    <row r="684" spans="1:7" ht="14" hidden="1" x14ac:dyDescent="0.15">
      <c r="A684" s="381">
        <v>22</v>
      </c>
      <c r="B684" s="382"/>
      <c r="C684" s="386">
        <f t="shared" si="35"/>
        <v>2808.8500000000004</v>
      </c>
      <c r="D684" s="386">
        <f t="shared" si="35"/>
        <v>2462.3500000000004</v>
      </c>
      <c r="E684" s="386">
        <f t="shared" si="35"/>
        <v>1993.2000000000003</v>
      </c>
      <c r="F684" s="386">
        <f t="shared" si="35"/>
        <v>1729.2</v>
      </c>
      <c r="G684" s="386">
        <f t="shared" si="35"/>
        <v>1289.4750000000001</v>
      </c>
    </row>
    <row r="685" spans="1:7" ht="14" hidden="1" x14ac:dyDescent="0.15">
      <c r="A685" s="381">
        <v>23</v>
      </c>
      <c r="B685" s="382"/>
      <c r="C685" s="386">
        <f t="shared" si="35"/>
        <v>2808.8500000000004</v>
      </c>
      <c r="D685" s="386">
        <f t="shared" si="35"/>
        <v>2462.3500000000004</v>
      </c>
      <c r="E685" s="386">
        <f t="shared" si="35"/>
        <v>1993.2000000000003</v>
      </c>
      <c r="F685" s="386">
        <f t="shared" si="35"/>
        <v>1729.2</v>
      </c>
      <c r="G685" s="386">
        <f t="shared" si="35"/>
        <v>1289.4750000000001</v>
      </c>
    </row>
    <row r="686" spans="1:7" ht="14" hidden="1" x14ac:dyDescent="0.15">
      <c r="A686" s="381">
        <v>24</v>
      </c>
      <c r="B686" s="382"/>
      <c r="C686" s="386">
        <f t="shared" si="35"/>
        <v>2808.8500000000004</v>
      </c>
      <c r="D686" s="386">
        <f t="shared" si="35"/>
        <v>2462.3500000000004</v>
      </c>
      <c r="E686" s="386">
        <f t="shared" si="35"/>
        <v>1993.2000000000003</v>
      </c>
      <c r="F686" s="386">
        <f t="shared" si="35"/>
        <v>1729.2</v>
      </c>
      <c r="G686" s="386">
        <f t="shared" si="35"/>
        <v>1289.4750000000001</v>
      </c>
    </row>
    <row r="687" spans="1:7" ht="14" hidden="1" x14ac:dyDescent="0.15">
      <c r="A687" s="381">
        <v>25</v>
      </c>
      <c r="B687" s="382"/>
      <c r="C687" s="386">
        <f t="shared" si="35"/>
        <v>3001.9</v>
      </c>
      <c r="D687" s="386">
        <f t="shared" si="35"/>
        <v>2631.2000000000003</v>
      </c>
      <c r="E687" s="386">
        <f t="shared" si="35"/>
        <v>2117.2250000000004</v>
      </c>
      <c r="F687" s="386">
        <f t="shared" si="35"/>
        <v>1836.45</v>
      </c>
      <c r="G687" s="386">
        <f t="shared" si="35"/>
        <v>1368.95</v>
      </c>
    </row>
    <row r="688" spans="1:7" ht="14" hidden="1" x14ac:dyDescent="0.15">
      <c r="A688" s="381">
        <v>26</v>
      </c>
      <c r="B688" s="382"/>
      <c r="C688" s="386">
        <f t="shared" si="35"/>
        <v>3001.9</v>
      </c>
      <c r="D688" s="386">
        <f t="shared" si="35"/>
        <v>2631.2000000000003</v>
      </c>
      <c r="E688" s="386">
        <f t="shared" si="35"/>
        <v>2117.2250000000004</v>
      </c>
      <c r="F688" s="386">
        <f t="shared" si="35"/>
        <v>1836.45</v>
      </c>
      <c r="G688" s="386">
        <f t="shared" si="35"/>
        <v>1368.95</v>
      </c>
    </row>
    <row r="689" spans="1:7" ht="14" hidden="1" x14ac:dyDescent="0.15">
      <c r="A689" s="381">
        <v>27</v>
      </c>
      <c r="B689" s="382"/>
      <c r="C689" s="386">
        <f t="shared" si="35"/>
        <v>3001.9</v>
      </c>
      <c r="D689" s="386">
        <f t="shared" si="35"/>
        <v>2631.2000000000003</v>
      </c>
      <c r="E689" s="386">
        <f t="shared" si="35"/>
        <v>2117.2250000000004</v>
      </c>
      <c r="F689" s="386">
        <f t="shared" si="35"/>
        <v>1836.45</v>
      </c>
      <c r="G689" s="386">
        <f t="shared" si="35"/>
        <v>1368.95</v>
      </c>
    </row>
    <row r="690" spans="1:7" ht="14" hidden="1" x14ac:dyDescent="0.15">
      <c r="A690" s="381">
        <v>28</v>
      </c>
      <c r="B690" s="382"/>
      <c r="C690" s="386">
        <f t="shared" si="35"/>
        <v>3001.9</v>
      </c>
      <c r="D690" s="386">
        <f t="shared" si="35"/>
        <v>2631.2000000000003</v>
      </c>
      <c r="E690" s="386">
        <f t="shared" si="35"/>
        <v>2117.2250000000004</v>
      </c>
      <c r="F690" s="386">
        <f t="shared" si="35"/>
        <v>1836.45</v>
      </c>
      <c r="G690" s="386">
        <f t="shared" si="35"/>
        <v>1368.95</v>
      </c>
    </row>
    <row r="691" spans="1:7" ht="14" hidden="1" x14ac:dyDescent="0.15">
      <c r="A691" s="381">
        <v>29</v>
      </c>
      <c r="B691" s="382"/>
      <c r="C691" s="386">
        <f t="shared" si="35"/>
        <v>3001.9</v>
      </c>
      <c r="D691" s="386">
        <f t="shared" si="35"/>
        <v>2631.2000000000003</v>
      </c>
      <c r="E691" s="386">
        <f t="shared" si="35"/>
        <v>2117.2250000000004</v>
      </c>
      <c r="F691" s="386">
        <f t="shared" si="35"/>
        <v>1836.45</v>
      </c>
      <c r="G691" s="386">
        <f t="shared" si="35"/>
        <v>1368.95</v>
      </c>
    </row>
    <row r="692" spans="1:7" ht="14" hidden="1" x14ac:dyDescent="0.15">
      <c r="A692" s="381">
        <v>30</v>
      </c>
      <c r="B692" s="382"/>
      <c r="C692" s="386">
        <f t="shared" si="35"/>
        <v>3337.9500000000003</v>
      </c>
      <c r="D692" s="386">
        <f t="shared" si="35"/>
        <v>2926.2750000000001</v>
      </c>
      <c r="E692" s="386">
        <f t="shared" si="35"/>
        <v>2336.9500000000003</v>
      </c>
      <c r="F692" s="386">
        <f t="shared" si="35"/>
        <v>2026.4750000000001</v>
      </c>
      <c r="G692" s="386">
        <f t="shared" si="35"/>
        <v>1510.8500000000001</v>
      </c>
    </row>
    <row r="693" spans="1:7" ht="14" hidden="1" x14ac:dyDescent="0.15">
      <c r="A693" s="381">
        <v>31</v>
      </c>
      <c r="B693" s="382"/>
      <c r="C693" s="386">
        <f t="shared" si="35"/>
        <v>3337.9500000000003</v>
      </c>
      <c r="D693" s="386">
        <f t="shared" si="35"/>
        <v>2926.2750000000001</v>
      </c>
      <c r="E693" s="386">
        <f t="shared" si="35"/>
        <v>2336.9500000000003</v>
      </c>
      <c r="F693" s="386">
        <f t="shared" si="35"/>
        <v>2026.4750000000001</v>
      </c>
      <c r="G693" s="386">
        <f t="shared" si="35"/>
        <v>1510.8500000000001</v>
      </c>
    </row>
    <row r="694" spans="1:7" ht="14" hidden="1" x14ac:dyDescent="0.15">
      <c r="A694" s="381">
        <v>32</v>
      </c>
      <c r="B694" s="382"/>
      <c r="C694" s="386">
        <f t="shared" si="35"/>
        <v>3337.9500000000003</v>
      </c>
      <c r="D694" s="386">
        <f t="shared" si="35"/>
        <v>2926.2750000000001</v>
      </c>
      <c r="E694" s="386">
        <f t="shared" si="35"/>
        <v>2336.9500000000003</v>
      </c>
      <c r="F694" s="386">
        <f t="shared" si="35"/>
        <v>2026.4750000000001</v>
      </c>
      <c r="G694" s="386">
        <f t="shared" si="35"/>
        <v>1510.8500000000001</v>
      </c>
    </row>
    <row r="695" spans="1:7" ht="14" hidden="1" x14ac:dyDescent="0.15">
      <c r="A695" s="381">
        <v>33</v>
      </c>
      <c r="B695" s="382"/>
      <c r="C695" s="386">
        <f t="shared" si="35"/>
        <v>3337.9500000000003</v>
      </c>
      <c r="D695" s="386">
        <f t="shared" si="35"/>
        <v>2926.2750000000001</v>
      </c>
      <c r="E695" s="386">
        <f t="shared" si="35"/>
        <v>2336.9500000000003</v>
      </c>
      <c r="F695" s="386">
        <f t="shared" si="35"/>
        <v>2026.4750000000001</v>
      </c>
      <c r="G695" s="386">
        <f t="shared" si="35"/>
        <v>1510.8500000000001</v>
      </c>
    </row>
    <row r="696" spans="1:7" ht="14" hidden="1" x14ac:dyDescent="0.15">
      <c r="A696" s="381">
        <v>34</v>
      </c>
      <c r="B696" s="382"/>
      <c r="C696" s="386">
        <f t="shared" si="35"/>
        <v>3337.9500000000003</v>
      </c>
      <c r="D696" s="386">
        <f t="shared" si="35"/>
        <v>2926.2750000000001</v>
      </c>
      <c r="E696" s="386">
        <f t="shared" si="35"/>
        <v>2336.9500000000003</v>
      </c>
      <c r="F696" s="386">
        <f t="shared" si="35"/>
        <v>2026.4750000000001</v>
      </c>
      <c r="G696" s="386">
        <f t="shared" si="35"/>
        <v>1510.8500000000001</v>
      </c>
    </row>
    <row r="697" spans="1:7" ht="14" hidden="1" x14ac:dyDescent="0.15">
      <c r="A697" s="381">
        <v>35</v>
      </c>
      <c r="B697" s="382"/>
      <c r="C697" s="386">
        <f t="shared" ref="C697:G712" si="36">+C23*$K$3</f>
        <v>3727.6250000000005</v>
      </c>
      <c r="D697" s="386">
        <f t="shared" si="36"/>
        <v>3266.4500000000003</v>
      </c>
      <c r="E697" s="386">
        <f t="shared" si="36"/>
        <v>2593.8000000000002</v>
      </c>
      <c r="F697" s="386">
        <f t="shared" si="36"/>
        <v>2249.2250000000004</v>
      </c>
      <c r="G697" s="386">
        <f t="shared" si="36"/>
        <v>1677.5000000000002</v>
      </c>
    </row>
    <row r="698" spans="1:7" ht="14" hidden="1" x14ac:dyDescent="0.15">
      <c r="A698" s="381">
        <v>36</v>
      </c>
      <c r="B698" s="382"/>
      <c r="C698" s="386">
        <f t="shared" si="36"/>
        <v>3727.6250000000005</v>
      </c>
      <c r="D698" s="386">
        <f t="shared" si="36"/>
        <v>3266.4500000000003</v>
      </c>
      <c r="E698" s="386">
        <f t="shared" si="36"/>
        <v>2593.8000000000002</v>
      </c>
      <c r="F698" s="386">
        <f t="shared" si="36"/>
        <v>2249.2250000000004</v>
      </c>
      <c r="G698" s="386">
        <f t="shared" si="36"/>
        <v>1677.5000000000002</v>
      </c>
    </row>
    <row r="699" spans="1:7" ht="14" hidden="1" x14ac:dyDescent="0.15">
      <c r="A699" s="381">
        <v>37</v>
      </c>
      <c r="B699" s="382"/>
      <c r="C699" s="386">
        <f t="shared" si="36"/>
        <v>3727.6250000000005</v>
      </c>
      <c r="D699" s="386">
        <f t="shared" si="36"/>
        <v>3266.4500000000003</v>
      </c>
      <c r="E699" s="386">
        <f t="shared" si="36"/>
        <v>2593.8000000000002</v>
      </c>
      <c r="F699" s="386">
        <f t="shared" si="36"/>
        <v>2249.2250000000004</v>
      </c>
      <c r="G699" s="386">
        <f t="shared" si="36"/>
        <v>1677.5000000000002</v>
      </c>
    </row>
    <row r="700" spans="1:7" ht="14" hidden="1" x14ac:dyDescent="0.15">
      <c r="A700" s="381">
        <v>38</v>
      </c>
      <c r="B700" s="382"/>
      <c r="C700" s="386">
        <f t="shared" si="36"/>
        <v>3727.6250000000005</v>
      </c>
      <c r="D700" s="386">
        <f t="shared" si="36"/>
        <v>3266.4500000000003</v>
      </c>
      <c r="E700" s="386">
        <f t="shared" si="36"/>
        <v>2593.8000000000002</v>
      </c>
      <c r="F700" s="386">
        <f t="shared" si="36"/>
        <v>2249.2250000000004</v>
      </c>
      <c r="G700" s="386">
        <f t="shared" si="36"/>
        <v>1677.5000000000002</v>
      </c>
    </row>
    <row r="701" spans="1:7" ht="14" hidden="1" x14ac:dyDescent="0.15">
      <c r="A701" s="381">
        <v>39</v>
      </c>
      <c r="B701" s="382"/>
      <c r="C701" s="386">
        <f t="shared" si="36"/>
        <v>3727.6250000000005</v>
      </c>
      <c r="D701" s="386">
        <f t="shared" si="36"/>
        <v>3266.4500000000003</v>
      </c>
      <c r="E701" s="386">
        <f t="shared" si="36"/>
        <v>2593.8000000000002</v>
      </c>
      <c r="F701" s="386">
        <f t="shared" si="36"/>
        <v>2249.2250000000004</v>
      </c>
      <c r="G701" s="386">
        <f t="shared" si="36"/>
        <v>1677.5000000000002</v>
      </c>
    </row>
    <row r="702" spans="1:7" ht="14" hidden="1" x14ac:dyDescent="0.15">
      <c r="A702" s="381">
        <v>40</v>
      </c>
      <c r="B702" s="382"/>
      <c r="C702" s="386">
        <f t="shared" si="36"/>
        <v>4174.7750000000005</v>
      </c>
      <c r="D702" s="386">
        <f t="shared" si="36"/>
        <v>3659.7000000000003</v>
      </c>
      <c r="E702" s="386">
        <f t="shared" si="36"/>
        <v>2892.7250000000004</v>
      </c>
      <c r="F702" s="386">
        <f t="shared" si="36"/>
        <v>2508.5500000000002</v>
      </c>
      <c r="G702" s="386">
        <f t="shared" si="36"/>
        <v>1870.2750000000001</v>
      </c>
    </row>
    <row r="703" spans="1:7" ht="14" hidden="1" x14ac:dyDescent="0.15">
      <c r="A703" s="381">
        <v>41</v>
      </c>
      <c r="B703" s="382"/>
      <c r="C703" s="386">
        <f t="shared" si="36"/>
        <v>4174.7750000000005</v>
      </c>
      <c r="D703" s="386">
        <f t="shared" si="36"/>
        <v>3659.7000000000003</v>
      </c>
      <c r="E703" s="386">
        <f t="shared" si="36"/>
        <v>2892.7250000000004</v>
      </c>
      <c r="F703" s="386">
        <f t="shared" si="36"/>
        <v>2508.5500000000002</v>
      </c>
      <c r="G703" s="386">
        <f t="shared" si="36"/>
        <v>1870.2750000000001</v>
      </c>
    </row>
    <row r="704" spans="1:7" ht="14" hidden="1" x14ac:dyDescent="0.15">
      <c r="A704" s="381">
        <v>42</v>
      </c>
      <c r="B704" s="382"/>
      <c r="C704" s="386">
        <f t="shared" si="36"/>
        <v>4174.7750000000005</v>
      </c>
      <c r="D704" s="386">
        <f t="shared" si="36"/>
        <v>3659.7000000000003</v>
      </c>
      <c r="E704" s="386">
        <f t="shared" si="36"/>
        <v>2892.7250000000004</v>
      </c>
      <c r="F704" s="386">
        <f t="shared" si="36"/>
        <v>2508.5500000000002</v>
      </c>
      <c r="G704" s="386">
        <f t="shared" si="36"/>
        <v>1870.2750000000001</v>
      </c>
    </row>
    <row r="705" spans="1:7" ht="14" hidden="1" x14ac:dyDescent="0.15">
      <c r="A705" s="381">
        <v>43</v>
      </c>
      <c r="B705" s="382"/>
      <c r="C705" s="386">
        <f t="shared" si="36"/>
        <v>4174.7750000000005</v>
      </c>
      <c r="D705" s="386">
        <f t="shared" si="36"/>
        <v>3659.7000000000003</v>
      </c>
      <c r="E705" s="386">
        <f t="shared" si="36"/>
        <v>2892.7250000000004</v>
      </c>
      <c r="F705" s="386">
        <f t="shared" si="36"/>
        <v>2508.5500000000002</v>
      </c>
      <c r="G705" s="386">
        <f t="shared" si="36"/>
        <v>1870.2750000000001</v>
      </c>
    </row>
    <row r="706" spans="1:7" ht="14" hidden="1" x14ac:dyDescent="0.15">
      <c r="A706" s="381">
        <v>44</v>
      </c>
      <c r="B706" s="382"/>
      <c r="C706" s="386">
        <f t="shared" si="36"/>
        <v>4174.7750000000005</v>
      </c>
      <c r="D706" s="386">
        <f t="shared" si="36"/>
        <v>3659.7000000000003</v>
      </c>
      <c r="E706" s="386">
        <f t="shared" si="36"/>
        <v>2892.7250000000004</v>
      </c>
      <c r="F706" s="386">
        <f t="shared" si="36"/>
        <v>2508.5500000000002</v>
      </c>
      <c r="G706" s="386">
        <f t="shared" si="36"/>
        <v>1870.2750000000001</v>
      </c>
    </row>
    <row r="707" spans="1:7" ht="14" hidden="1" x14ac:dyDescent="0.15">
      <c r="A707" s="381">
        <v>45</v>
      </c>
      <c r="B707" s="382"/>
      <c r="C707" s="386">
        <f t="shared" si="36"/>
        <v>4672.25</v>
      </c>
      <c r="D707" s="386">
        <f t="shared" si="36"/>
        <v>4096.125</v>
      </c>
      <c r="E707" s="386">
        <f t="shared" si="36"/>
        <v>3227.6750000000002</v>
      </c>
      <c r="F707" s="386">
        <f t="shared" si="36"/>
        <v>2798.6750000000002</v>
      </c>
      <c r="G707" s="386">
        <f t="shared" si="36"/>
        <v>2086.7000000000003</v>
      </c>
    </row>
    <row r="708" spans="1:7" ht="14" hidden="1" x14ac:dyDescent="0.15">
      <c r="A708" s="381">
        <v>46</v>
      </c>
      <c r="B708" s="382"/>
      <c r="C708" s="386">
        <f t="shared" si="36"/>
        <v>4672.25</v>
      </c>
      <c r="D708" s="386">
        <f t="shared" si="36"/>
        <v>4096.125</v>
      </c>
      <c r="E708" s="386">
        <f t="shared" si="36"/>
        <v>3227.6750000000002</v>
      </c>
      <c r="F708" s="386">
        <f t="shared" si="36"/>
        <v>2798.6750000000002</v>
      </c>
      <c r="G708" s="386">
        <f t="shared" si="36"/>
        <v>2086.7000000000003</v>
      </c>
    </row>
    <row r="709" spans="1:7" ht="14" hidden="1" x14ac:dyDescent="0.15">
      <c r="A709" s="381">
        <v>47</v>
      </c>
      <c r="B709" s="382"/>
      <c r="C709" s="386">
        <f t="shared" si="36"/>
        <v>4672.25</v>
      </c>
      <c r="D709" s="386">
        <f t="shared" si="36"/>
        <v>4096.125</v>
      </c>
      <c r="E709" s="386">
        <f t="shared" si="36"/>
        <v>3227.6750000000002</v>
      </c>
      <c r="F709" s="386">
        <f t="shared" si="36"/>
        <v>2798.6750000000002</v>
      </c>
      <c r="G709" s="386">
        <f t="shared" si="36"/>
        <v>2086.7000000000003</v>
      </c>
    </row>
    <row r="710" spans="1:7" ht="14" hidden="1" x14ac:dyDescent="0.15">
      <c r="A710" s="381">
        <v>48</v>
      </c>
      <c r="B710" s="382"/>
      <c r="C710" s="386">
        <f t="shared" si="36"/>
        <v>4672.25</v>
      </c>
      <c r="D710" s="386">
        <f t="shared" si="36"/>
        <v>4096.125</v>
      </c>
      <c r="E710" s="386">
        <f t="shared" si="36"/>
        <v>3227.6750000000002</v>
      </c>
      <c r="F710" s="386">
        <f t="shared" si="36"/>
        <v>2798.6750000000002</v>
      </c>
      <c r="G710" s="386">
        <f t="shared" si="36"/>
        <v>2086.7000000000003</v>
      </c>
    </row>
    <row r="711" spans="1:7" ht="14" hidden="1" x14ac:dyDescent="0.15">
      <c r="A711" s="381">
        <v>49</v>
      </c>
      <c r="B711" s="382"/>
      <c r="C711" s="386">
        <f t="shared" si="36"/>
        <v>4672.25</v>
      </c>
      <c r="D711" s="386">
        <f t="shared" si="36"/>
        <v>4096.125</v>
      </c>
      <c r="E711" s="386">
        <f t="shared" si="36"/>
        <v>3227.6750000000002</v>
      </c>
      <c r="F711" s="386">
        <f t="shared" si="36"/>
        <v>2798.6750000000002</v>
      </c>
      <c r="G711" s="386">
        <f t="shared" si="36"/>
        <v>2086.7000000000003</v>
      </c>
    </row>
    <row r="712" spans="1:7" ht="14" hidden="1" x14ac:dyDescent="0.15">
      <c r="A712" s="381">
        <v>50</v>
      </c>
      <c r="B712" s="382"/>
      <c r="C712" s="386">
        <f t="shared" si="36"/>
        <v>5232.7000000000007</v>
      </c>
      <c r="D712" s="386">
        <f t="shared" si="36"/>
        <v>4587.2750000000005</v>
      </c>
      <c r="E712" s="386">
        <f t="shared" si="36"/>
        <v>3606.6250000000005</v>
      </c>
      <c r="F712" s="386">
        <f t="shared" si="36"/>
        <v>3127.5750000000003</v>
      </c>
      <c r="G712" s="386">
        <f t="shared" si="36"/>
        <v>2331.4500000000003</v>
      </c>
    </row>
    <row r="713" spans="1:7" ht="14" hidden="1" x14ac:dyDescent="0.15">
      <c r="A713" s="381">
        <v>51</v>
      </c>
      <c r="B713" s="382"/>
      <c r="C713" s="386">
        <f t="shared" ref="C713:G728" si="37">+C39*$K$3</f>
        <v>5232.7000000000007</v>
      </c>
      <c r="D713" s="386">
        <f t="shared" si="37"/>
        <v>4587.2750000000005</v>
      </c>
      <c r="E713" s="386">
        <f t="shared" si="37"/>
        <v>3606.6250000000005</v>
      </c>
      <c r="F713" s="386">
        <f t="shared" si="37"/>
        <v>3127.5750000000003</v>
      </c>
      <c r="G713" s="386">
        <f t="shared" si="37"/>
        <v>2331.4500000000003</v>
      </c>
    </row>
    <row r="714" spans="1:7" ht="14" hidden="1" x14ac:dyDescent="0.15">
      <c r="A714" s="381">
        <v>52</v>
      </c>
      <c r="B714" s="382"/>
      <c r="C714" s="386">
        <f t="shared" si="37"/>
        <v>5232.7000000000007</v>
      </c>
      <c r="D714" s="386">
        <f t="shared" si="37"/>
        <v>4587.2750000000005</v>
      </c>
      <c r="E714" s="386">
        <f t="shared" si="37"/>
        <v>3606.6250000000005</v>
      </c>
      <c r="F714" s="386">
        <f t="shared" si="37"/>
        <v>3127.5750000000003</v>
      </c>
      <c r="G714" s="386">
        <f t="shared" si="37"/>
        <v>2331.4500000000003</v>
      </c>
    </row>
    <row r="715" spans="1:7" ht="14" hidden="1" x14ac:dyDescent="0.15">
      <c r="A715" s="381">
        <v>53</v>
      </c>
      <c r="B715" s="382"/>
      <c r="C715" s="386">
        <f t="shared" si="37"/>
        <v>5232.7000000000007</v>
      </c>
      <c r="D715" s="386">
        <f t="shared" si="37"/>
        <v>4587.2750000000005</v>
      </c>
      <c r="E715" s="386">
        <f t="shared" si="37"/>
        <v>3606.6250000000005</v>
      </c>
      <c r="F715" s="386">
        <f t="shared" si="37"/>
        <v>3127.5750000000003</v>
      </c>
      <c r="G715" s="386">
        <f t="shared" si="37"/>
        <v>2331.4500000000003</v>
      </c>
    </row>
    <row r="716" spans="1:7" ht="14" hidden="1" x14ac:dyDescent="0.15">
      <c r="A716" s="381">
        <v>54</v>
      </c>
      <c r="B716" s="387"/>
      <c r="C716" s="386">
        <f t="shared" si="37"/>
        <v>5232.7000000000007</v>
      </c>
      <c r="D716" s="386">
        <f t="shared" si="37"/>
        <v>4587.2750000000005</v>
      </c>
      <c r="E716" s="386">
        <f t="shared" si="37"/>
        <v>3606.6250000000005</v>
      </c>
      <c r="F716" s="386">
        <f t="shared" si="37"/>
        <v>3127.5750000000003</v>
      </c>
      <c r="G716" s="386">
        <f t="shared" si="37"/>
        <v>2331.4500000000003</v>
      </c>
    </row>
    <row r="717" spans="1:7" ht="14" hidden="1" x14ac:dyDescent="0.15">
      <c r="A717" s="381">
        <v>55</v>
      </c>
      <c r="B717" s="387"/>
      <c r="C717" s="386">
        <f t="shared" si="37"/>
        <v>5849.8</v>
      </c>
      <c r="D717" s="386">
        <f t="shared" si="37"/>
        <v>5127.9250000000002</v>
      </c>
      <c r="E717" s="386">
        <f t="shared" si="37"/>
        <v>4025.4500000000003</v>
      </c>
      <c r="F717" s="386">
        <f t="shared" si="37"/>
        <v>3491.1250000000005</v>
      </c>
      <c r="G717" s="386">
        <f t="shared" si="37"/>
        <v>2602.875</v>
      </c>
    </row>
    <row r="718" spans="1:7" ht="14" hidden="1" x14ac:dyDescent="0.15">
      <c r="A718" s="381">
        <v>56</v>
      </c>
      <c r="B718" s="387"/>
      <c r="C718" s="386">
        <f t="shared" si="37"/>
        <v>5849.8</v>
      </c>
      <c r="D718" s="386">
        <f t="shared" si="37"/>
        <v>5127.9250000000002</v>
      </c>
      <c r="E718" s="386">
        <f t="shared" si="37"/>
        <v>4025.4500000000003</v>
      </c>
      <c r="F718" s="386">
        <f t="shared" si="37"/>
        <v>3491.1250000000005</v>
      </c>
      <c r="G718" s="386">
        <f t="shared" si="37"/>
        <v>2602.875</v>
      </c>
    </row>
    <row r="719" spans="1:7" ht="14" hidden="1" x14ac:dyDescent="0.15">
      <c r="A719" s="381">
        <v>57</v>
      </c>
      <c r="B719" s="387"/>
      <c r="C719" s="386">
        <f t="shared" si="37"/>
        <v>5849.8</v>
      </c>
      <c r="D719" s="386">
        <f t="shared" si="37"/>
        <v>5127.9250000000002</v>
      </c>
      <c r="E719" s="386">
        <f t="shared" si="37"/>
        <v>4025.4500000000003</v>
      </c>
      <c r="F719" s="386">
        <f t="shared" si="37"/>
        <v>3491.1250000000005</v>
      </c>
      <c r="G719" s="386">
        <f t="shared" si="37"/>
        <v>2602.875</v>
      </c>
    </row>
    <row r="720" spans="1:7" ht="14" hidden="1" x14ac:dyDescent="0.15">
      <c r="A720" s="381">
        <v>58</v>
      </c>
      <c r="B720" s="387"/>
      <c r="C720" s="386">
        <f t="shared" si="37"/>
        <v>5849.8</v>
      </c>
      <c r="D720" s="386">
        <f t="shared" si="37"/>
        <v>5127.9250000000002</v>
      </c>
      <c r="E720" s="386">
        <f t="shared" si="37"/>
        <v>4025.4500000000003</v>
      </c>
      <c r="F720" s="386">
        <f t="shared" si="37"/>
        <v>3491.1250000000005</v>
      </c>
      <c r="G720" s="386">
        <f t="shared" si="37"/>
        <v>2602.875</v>
      </c>
    </row>
    <row r="721" spans="1:7" ht="14" hidden="1" x14ac:dyDescent="0.15">
      <c r="A721" s="381">
        <v>59</v>
      </c>
      <c r="B721" s="387"/>
      <c r="C721" s="386">
        <f t="shared" si="37"/>
        <v>5849.8</v>
      </c>
      <c r="D721" s="386">
        <f t="shared" si="37"/>
        <v>5127.9250000000002</v>
      </c>
      <c r="E721" s="386">
        <f t="shared" si="37"/>
        <v>4025.4500000000003</v>
      </c>
      <c r="F721" s="386">
        <f t="shared" si="37"/>
        <v>3491.1250000000005</v>
      </c>
      <c r="G721" s="386">
        <f t="shared" si="37"/>
        <v>2602.875</v>
      </c>
    </row>
    <row r="722" spans="1:7" ht="14" hidden="1" x14ac:dyDescent="0.15">
      <c r="A722" s="381">
        <v>60</v>
      </c>
      <c r="B722" s="387"/>
      <c r="C722" s="386">
        <f t="shared" si="37"/>
        <v>6260.9250000000002</v>
      </c>
      <c r="D722" s="386">
        <f t="shared" si="37"/>
        <v>5487.9000000000005</v>
      </c>
      <c r="E722" s="386">
        <f t="shared" si="37"/>
        <v>4306.2250000000004</v>
      </c>
      <c r="F722" s="386">
        <f t="shared" si="37"/>
        <v>3733.4</v>
      </c>
      <c r="G722" s="386">
        <f t="shared" si="37"/>
        <v>2784.1000000000004</v>
      </c>
    </row>
    <row r="723" spans="1:7" ht="14" hidden="1" x14ac:dyDescent="0.15">
      <c r="A723" s="381">
        <v>61</v>
      </c>
      <c r="B723" s="387"/>
      <c r="C723" s="386">
        <f t="shared" si="37"/>
        <v>6977.5750000000007</v>
      </c>
      <c r="D723" s="386">
        <f t="shared" si="37"/>
        <v>6115.4500000000007</v>
      </c>
      <c r="E723" s="386">
        <f t="shared" si="37"/>
        <v>4794.9000000000005</v>
      </c>
      <c r="F723" s="386">
        <f t="shared" si="37"/>
        <v>4158.2750000000005</v>
      </c>
      <c r="G723" s="386">
        <f t="shared" si="37"/>
        <v>3100.0750000000003</v>
      </c>
    </row>
    <row r="724" spans="1:7" ht="14" hidden="1" x14ac:dyDescent="0.15">
      <c r="A724" s="381">
        <v>62</v>
      </c>
      <c r="B724" s="387"/>
      <c r="C724" s="386">
        <f t="shared" si="37"/>
        <v>7751.4250000000002</v>
      </c>
      <c r="D724" s="386">
        <f t="shared" si="37"/>
        <v>6794.1500000000005</v>
      </c>
      <c r="E724" s="386">
        <f t="shared" si="37"/>
        <v>5325.6500000000005</v>
      </c>
      <c r="F724" s="386">
        <f t="shared" si="37"/>
        <v>4618.3500000000004</v>
      </c>
      <c r="G724" s="386">
        <f t="shared" si="37"/>
        <v>3443.0000000000005</v>
      </c>
    </row>
    <row r="725" spans="1:7" ht="14" hidden="1" x14ac:dyDescent="0.15">
      <c r="A725" s="381">
        <v>63</v>
      </c>
      <c r="B725" s="387"/>
      <c r="C725" s="386">
        <f t="shared" si="37"/>
        <v>8584.4000000000015</v>
      </c>
      <c r="D725" s="386">
        <f t="shared" si="37"/>
        <v>7524.2750000000005</v>
      </c>
      <c r="E725" s="386">
        <f t="shared" si="37"/>
        <v>5898.2000000000007</v>
      </c>
      <c r="F725" s="386">
        <f t="shared" si="37"/>
        <v>5115</v>
      </c>
      <c r="G725" s="386">
        <f t="shared" si="37"/>
        <v>3813.4250000000002</v>
      </c>
    </row>
    <row r="726" spans="1:7" ht="14" hidden="1" x14ac:dyDescent="0.15">
      <c r="A726" s="381">
        <v>64</v>
      </c>
      <c r="B726" s="387"/>
      <c r="C726" s="386">
        <f t="shared" si="37"/>
        <v>9476.2250000000004</v>
      </c>
      <c r="D726" s="386">
        <f t="shared" si="37"/>
        <v>8305.2750000000015</v>
      </c>
      <c r="E726" s="386">
        <f t="shared" si="37"/>
        <v>6512.2750000000005</v>
      </c>
      <c r="F726" s="386">
        <f t="shared" si="37"/>
        <v>5647.1250000000009</v>
      </c>
      <c r="G726" s="386">
        <f t="shared" si="37"/>
        <v>4210.25</v>
      </c>
    </row>
    <row r="727" spans="1:7" ht="14" hidden="1" x14ac:dyDescent="0.15">
      <c r="A727" s="381">
        <v>65</v>
      </c>
      <c r="B727" s="387"/>
      <c r="C727" s="386">
        <f t="shared" si="37"/>
        <v>10426.075000000001</v>
      </c>
      <c r="D727" s="386">
        <f t="shared" si="37"/>
        <v>9138.5250000000015</v>
      </c>
      <c r="E727" s="386">
        <f t="shared" si="37"/>
        <v>7167.6</v>
      </c>
      <c r="F727" s="386">
        <f t="shared" si="37"/>
        <v>6215.8250000000007</v>
      </c>
      <c r="G727" s="386">
        <f t="shared" si="37"/>
        <v>4633.75</v>
      </c>
    </row>
    <row r="728" spans="1:7" ht="14" hidden="1" x14ac:dyDescent="0.15">
      <c r="A728" s="381">
        <v>66</v>
      </c>
      <c r="B728" s="387"/>
      <c r="C728" s="386">
        <f t="shared" si="37"/>
        <v>11433.675000000001</v>
      </c>
      <c r="D728" s="386">
        <f t="shared" si="37"/>
        <v>10022.1</v>
      </c>
      <c r="E728" s="386">
        <f t="shared" si="37"/>
        <v>7864.1750000000002</v>
      </c>
      <c r="F728" s="386">
        <f t="shared" si="37"/>
        <v>6819.7250000000004</v>
      </c>
      <c r="G728" s="386">
        <f t="shared" si="37"/>
        <v>5083.375</v>
      </c>
    </row>
    <row r="729" spans="1:7" ht="14" hidden="1" x14ac:dyDescent="0.15">
      <c r="A729" s="381">
        <v>67</v>
      </c>
      <c r="B729" s="387"/>
      <c r="C729" s="386">
        <f t="shared" ref="C729:G744" si="38">+C55*$K$3</f>
        <v>12500.675000000001</v>
      </c>
      <c r="D729" s="386">
        <f t="shared" si="38"/>
        <v>10957.1</v>
      </c>
      <c r="E729" s="386">
        <f t="shared" si="38"/>
        <v>8602.5500000000011</v>
      </c>
      <c r="F729" s="386">
        <f t="shared" si="38"/>
        <v>7459.1</v>
      </c>
      <c r="G729" s="386">
        <f t="shared" si="38"/>
        <v>5560.7750000000005</v>
      </c>
    </row>
    <row r="730" spans="1:7" ht="14" hidden="1" x14ac:dyDescent="0.15">
      <c r="A730" s="381">
        <v>68</v>
      </c>
      <c r="B730" s="387"/>
      <c r="C730" s="386">
        <f t="shared" si="38"/>
        <v>13625.150000000001</v>
      </c>
      <c r="D730" s="386">
        <f t="shared" si="38"/>
        <v>11944.075000000001</v>
      </c>
      <c r="E730" s="386">
        <f t="shared" si="38"/>
        <v>9382.1750000000011</v>
      </c>
      <c r="F730" s="386">
        <f t="shared" si="38"/>
        <v>8135.8750000000009</v>
      </c>
      <c r="G730" s="386">
        <f t="shared" si="38"/>
        <v>6065.4000000000005</v>
      </c>
    </row>
    <row r="731" spans="1:7" ht="14" hidden="1" x14ac:dyDescent="0.15">
      <c r="A731" s="381">
        <v>69</v>
      </c>
      <c r="B731" s="387"/>
      <c r="C731" s="386">
        <f t="shared" si="38"/>
        <v>14809.85</v>
      </c>
      <c r="D731" s="386">
        <f t="shared" si="38"/>
        <v>12980.825000000001</v>
      </c>
      <c r="E731" s="386">
        <f t="shared" si="38"/>
        <v>10203.875</v>
      </c>
      <c r="F731" s="386">
        <f t="shared" si="38"/>
        <v>8848.4000000000015</v>
      </c>
      <c r="G731" s="386">
        <f t="shared" si="38"/>
        <v>6596.4250000000002</v>
      </c>
    </row>
    <row r="732" spans="1:7" ht="14" hidden="1" x14ac:dyDescent="0.15">
      <c r="A732" s="381">
        <v>70</v>
      </c>
      <c r="B732" s="387"/>
      <c r="C732" s="386">
        <f t="shared" si="38"/>
        <v>16051.750000000002</v>
      </c>
      <c r="D732" s="386">
        <f t="shared" si="38"/>
        <v>14069.550000000001</v>
      </c>
      <c r="E732" s="386">
        <f t="shared" si="38"/>
        <v>11066.275000000001</v>
      </c>
      <c r="F732" s="386">
        <f t="shared" si="38"/>
        <v>9596.125</v>
      </c>
      <c r="G732" s="386">
        <f t="shared" si="38"/>
        <v>7153.5750000000007</v>
      </c>
    </row>
    <row r="733" spans="1:7" ht="14" hidden="1" x14ac:dyDescent="0.15">
      <c r="A733" s="381">
        <v>71</v>
      </c>
      <c r="B733" s="387"/>
      <c r="C733" s="386">
        <f t="shared" si="38"/>
        <v>17351.95</v>
      </c>
      <c r="D733" s="386">
        <f t="shared" si="38"/>
        <v>15209.7</v>
      </c>
      <c r="E733" s="386">
        <f t="shared" si="38"/>
        <v>11971.300000000001</v>
      </c>
      <c r="F733" s="386">
        <f t="shared" si="38"/>
        <v>10380.150000000001</v>
      </c>
      <c r="G733" s="386">
        <f t="shared" si="38"/>
        <v>7738.5000000000009</v>
      </c>
    </row>
    <row r="734" spans="1:7" ht="14" hidden="1" x14ac:dyDescent="0.15">
      <c r="A734" s="381">
        <v>72</v>
      </c>
      <c r="B734" s="387"/>
      <c r="C734" s="386">
        <f t="shared" si="38"/>
        <v>18711</v>
      </c>
      <c r="D734" s="386">
        <f t="shared" si="38"/>
        <v>16400.175000000003</v>
      </c>
      <c r="E734" s="386">
        <f t="shared" si="38"/>
        <v>12916.2</v>
      </c>
      <c r="F734" s="386">
        <f t="shared" si="38"/>
        <v>11200.2</v>
      </c>
      <c r="G734" s="386">
        <f t="shared" si="38"/>
        <v>8349.2750000000015</v>
      </c>
    </row>
    <row r="735" spans="1:7" ht="14" hidden="1" x14ac:dyDescent="0.15">
      <c r="A735" s="381">
        <v>73</v>
      </c>
      <c r="B735" s="387"/>
      <c r="C735" s="386">
        <f t="shared" si="38"/>
        <v>20128.075000000001</v>
      </c>
      <c r="D735" s="386">
        <f t="shared" si="38"/>
        <v>17642.900000000001</v>
      </c>
      <c r="E735" s="386">
        <f t="shared" si="38"/>
        <v>13903.725</v>
      </c>
      <c r="F735" s="386">
        <f t="shared" si="38"/>
        <v>12056.275000000001</v>
      </c>
      <c r="G735" s="386">
        <f t="shared" si="38"/>
        <v>8988.1</v>
      </c>
    </row>
    <row r="736" spans="1:7" ht="14" hidden="1" x14ac:dyDescent="0.15">
      <c r="A736" s="381">
        <v>74</v>
      </c>
      <c r="B736" s="387"/>
      <c r="C736" s="386">
        <f t="shared" si="38"/>
        <v>21604.275000000001</v>
      </c>
      <c r="D736" s="386">
        <f t="shared" si="38"/>
        <v>18936.225000000002</v>
      </c>
      <c r="E736" s="386">
        <f t="shared" si="38"/>
        <v>14932.500000000002</v>
      </c>
      <c r="F736" s="386">
        <f t="shared" si="38"/>
        <v>12948.375000000002</v>
      </c>
      <c r="G736" s="386">
        <f t="shared" si="38"/>
        <v>9653.0500000000011</v>
      </c>
    </row>
    <row r="737" spans="1:7" ht="14" hidden="1" x14ac:dyDescent="0.15">
      <c r="A737" s="381">
        <v>75</v>
      </c>
      <c r="B737" s="387"/>
      <c r="C737" s="386">
        <f t="shared" si="38"/>
        <v>23138.225000000002</v>
      </c>
      <c r="D737" s="386">
        <f t="shared" si="38"/>
        <v>20282.075000000001</v>
      </c>
      <c r="E737" s="386">
        <f t="shared" si="38"/>
        <v>16002.525000000001</v>
      </c>
      <c r="F737" s="386">
        <f t="shared" si="38"/>
        <v>13876.225</v>
      </c>
      <c r="G737" s="386">
        <f t="shared" si="38"/>
        <v>10344.125</v>
      </c>
    </row>
    <row r="738" spans="1:7" ht="14" hidden="1" x14ac:dyDescent="0.15">
      <c r="A738" s="381">
        <v>76</v>
      </c>
      <c r="B738" s="387"/>
      <c r="C738" s="386">
        <f t="shared" si="38"/>
        <v>23138.225000000002</v>
      </c>
      <c r="D738" s="386">
        <f t="shared" si="38"/>
        <v>20282.075000000001</v>
      </c>
      <c r="E738" s="386">
        <f t="shared" si="38"/>
        <v>16002.525000000001</v>
      </c>
      <c r="F738" s="386">
        <f t="shared" si="38"/>
        <v>13876.225</v>
      </c>
      <c r="G738" s="386">
        <f t="shared" si="38"/>
        <v>10344.125</v>
      </c>
    </row>
    <row r="739" spans="1:7" ht="14" hidden="1" x14ac:dyDescent="0.15">
      <c r="A739" s="381">
        <v>77</v>
      </c>
      <c r="B739" s="387"/>
      <c r="C739" s="386">
        <f t="shared" si="38"/>
        <v>23138.225000000002</v>
      </c>
      <c r="D739" s="386">
        <f t="shared" si="38"/>
        <v>20282.075000000001</v>
      </c>
      <c r="E739" s="386">
        <f t="shared" si="38"/>
        <v>16002.525000000001</v>
      </c>
      <c r="F739" s="386">
        <f t="shared" si="38"/>
        <v>13876.225</v>
      </c>
      <c r="G739" s="386">
        <f t="shared" si="38"/>
        <v>10344.125</v>
      </c>
    </row>
    <row r="740" spans="1:7" ht="14" hidden="1" x14ac:dyDescent="0.15">
      <c r="A740" s="381">
        <v>78</v>
      </c>
      <c r="B740" s="387"/>
      <c r="C740" s="386">
        <f t="shared" si="38"/>
        <v>23138.225000000002</v>
      </c>
      <c r="D740" s="386">
        <f t="shared" si="38"/>
        <v>20282.075000000001</v>
      </c>
      <c r="E740" s="386">
        <f t="shared" si="38"/>
        <v>16002.525000000001</v>
      </c>
      <c r="F740" s="386">
        <f t="shared" si="38"/>
        <v>13876.225</v>
      </c>
      <c r="G740" s="386">
        <f t="shared" si="38"/>
        <v>10344.125</v>
      </c>
    </row>
    <row r="741" spans="1:7" ht="14" hidden="1" x14ac:dyDescent="0.15">
      <c r="A741" s="381">
        <v>79</v>
      </c>
      <c r="B741" s="387"/>
      <c r="C741" s="386">
        <f t="shared" si="38"/>
        <v>23138.225000000002</v>
      </c>
      <c r="D741" s="386">
        <f t="shared" si="38"/>
        <v>20282.075000000001</v>
      </c>
      <c r="E741" s="386">
        <f t="shared" si="38"/>
        <v>16002.525000000001</v>
      </c>
      <c r="F741" s="386">
        <f t="shared" si="38"/>
        <v>13876.225</v>
      </c>
      <c r="G741" s="386">
        <f t="shared" si="38"/>
        <v>10344.125</v>
      </c>
    </row>
    <row r="742" spans="1:7" ht="14" hidden="1" x14ac:dyDescent="0.15">
      <c r="A742" s="381">
        <v>80</v>
      </c>
      <c r="B742" s="387"/>
      <c r="C742" s="386">
        <f t="shared" si="38"/>
        <v>23138.225000000002</v>
      </c>
      <c r="D742" s="386">
        <f t="shared" si="38"/>
        <v>20282.075000000001</v>
      </c>
      <c r="E742" s="386">
        <f t="shared" si="38"/>
        <v>16002.525000000001</v>
      </c>
      <c r="F742" s="386">
        <f t="shared" si="38"/>
        <v>13876.225</v>
      </c>
      <c r="G742" s="386">
        <f t="shared" si="38"/>
        <v>10344.125</v>
      </c>
    </row>
    <row r="743" spans="1:7" ht="14" hidden="1" x14ac:dyDescent="0.15">
      <c r="A743" s="381">
        <v>81</v>
      </c>
      <c r="B743" s="387"/>
      <c r="C743" s="386">
        <f t="shared" si="38"/>
        <v>23138.225000000002</v>
      </c>
      <c r="D743" s="386">
        <f t="shared" si="38"/>
        <v>20282.075000000001</v>
      </c>
      <c r="E743" s="386">
        <f t="shared" si="38"/>
        <v>16002.525000000001</v>
      </c>
      <c r="F743" s="386">
        <f t="shared" si="38"/>
        <v>13876.225</v>
      </c>
      <c r="G743" s="386">
        <f t="shared" si="38"/>
        <v>10344.125</v>
      </c>
    </row>
    <row r="744" spans="1:7" ht="14" hidden="1" x14ac:dyDescent="0.15">
      <c r="A744" s="381">
        <v>82</v>
      </c>
      <c r="B744" s="387"/>
      <c r="C744" s="386">
        <f t="shared" si="38"/>
        <v>23138.225000000002</v>
      </c>
      <c r="D744" s="386">
        <f t="shared" si="38"/>
        <v>20282.075000000001</v>
      </c>
      <c r="E744" s="386">
        <f t="shared" si="38"/>
        <v>16002.525000000001</v>
      </c>
      <c r="F744" s="386">
        <f t="shared" si="38"/>
        <v>13876.225</v>
      </c>
      <c r="G744" s="386">
        <f t="shared" si="38"/>
        <v>10344.125</v>
      </c>
    </row>
    <row r="745" spans="1:7" ht="14" hidden="1" x14ac:dyDescent="0.15">
      <c r="A745" s="381">
        <v>83</v>
      </c>
      <c r="B745" s="387"/>
      <c r="C745" s="386">
        <f t="shared" ref="C745:G749" si="39">+C71*$K$3</f>
        <v>23138.225000000002</v>
      </c>
      <c r="D745" s="386">
        <f t="shared" si="39"/>
        <v>20282.075000000001</v>
      </c>
      <c r="E745" s="386">
        <f t="shared" si="39"/>
        <v>16002.525000000001</v>
      </c>
      <c r="F745" s="386">
        <f t="shared" si="39"/>
        <v>13876.225</v>
      </c>
      <c r="G745" s="386">
        <f t="shared" si="39"/>
        <v>10344.125</v>
      </c>
    </row>
    <row r="746" spans="1:7" ht="14" hidden="1" x14ac:dyDescent="0.15">
      <c r="A746" s="381">
        <v>84</v>
      </c>
      <c r="B746" s="387" t="s">
        <v>3</v>
      </c>
      <c r="C746" s="386">
        <f t="shared" si="39"/>
        <v>23138.225000000002</v>
      </c>
      <c r="D746" s="386">
        <f t="shared" si="39"/>
        <v>20282.075000000001</v>
      </c>
      <c r="E746" s="386">
        <f t="shared" si="39"/>
        <v>16002.525000000001</v>
      </c>
      <c r="F746" s="386">
        <f t="shared" si="39"/>
        <v>13876.225</v>
      </c>
      <c r="G746" s="386">
        <f t="shared" si="39"/>
        <v>10344.125</v>
      </c>
    </row>
    <row r="747" spans="1:7" ht="14" hidden="1" x14ac:dyDescent="0.15">
      <c r="A747" s="381">
        <v>1</v>
      </c>
      <c r="B747" s="387" t="s">
        <v>4</v>
      </c>
      <c r="C747" s="386">
        <f t="shared" si="39"/>
        <v>1186.625</v>
      </c>
      <c r="D747" s="386">
        <f t="shared" si="39"/>
        <v>1041.1500000000001</v>
      </c>
      <c r="E747" s="386">
        <f t="shared" si="39"/>
        <v>848.65000000000009</v>
      </c>
      <c r="F747" s="386">
        <f t="shared" si="39"/>
        <v>736.17500000000007</v>
      </c>
      <c r="G747" s="386">
        <f t="shared" si="39"/>
        <v>549.17500000000007</v>
      </c>
    </row>
    <row r="748" spans="1:7" ht="14" hidden="1" x14ac:dyDescent="0.15">
      <c r="A748" s="381">
        <v>2</v>
      </c>
      <c r="B748" s="387" t="s">
        <v>1</v>
      </c>
      <c r="C748" s="386">
        <f t="shared" si="39"/>
        <v>2017.9500000000003</v>
      </c>
      <c r="D748" s="386">
        <f t="shared" si="39"/>
        <v>1768.8000000000002</v>
      </c>
      <c r="E748" s="386">
        <f t="shared" si="39"/>
        <v>1441.5500000000002</v>
      </c>
      <c r="F748" s="386">
        <f t="shared" si="39"/>
        <v>1250.1500000000001</v>
      </c>
      <c r="G748" s="386">
        <f t="shared" si="39"/>
        <v>932.52500000000009</v>
      </c>
    </row>
    <row r="749" spans="1:7" ht="15" hidden="1" thickBot="1" x14ac:dyDescent="0.2">
      <c r="A749" s="381">
        <v>3</v>
      </c>
      <c r="B749" s="387" t="s">
        <v>5</v>
      </c>
      <c r="C749" s="386">
        <f t="shared" si="39"/>
        <v>2848.1750000000002</v>
      </c>
      <c r="D749" s="386">
        <f t="shared" si="39"/>
        <v>2497.5500000000002</v>
      </c>
      <c r="E749" s="386">
        <f t="shared" si="39"/>
        <v>2035.8250000000003</v>
      </c>
      <c r="F749" s="386">
        <f t="shared" si="39"/>
        <v>1764.95</v>
      </c>
      <c r="G749" s="386">
        <f t="shared" si="39"/>
        <v>1316.15</v>
      </c>
    </row>
    <row r="750" spans="1:7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7" ht="18" hidden="1" x14ac:dyDescent="0.2">
      <c r="A751" s="516" t="s">
        <v>17</v>
      </c>
      <c r="B751" s="517"/>
      <c r="C751" s="517"/>
      <c r="D751" s="517"/>
      <c r="E751" s="517"/>
      <c r="F751" s="517"/>
      <c r="G751" s="518"/>
    </row>
    <row r="752" spans="1:7" ht="18" hidden="1" x14ac:dyDescent="0.2">
      <c r="A752" s="519" t="s">
        <v>12</v>
      </c>
      <c r="B752" s="520"/>
      <c r="C752" s="520"/>
      <c r="D752" s="520"/>
      <c r="E752" s="520"/>
      <c r="F752" s="520"/>
      <c r="G752" s="521"/>
    </row>
    <row r="753" spans="1:7" hidden="1" x14ac:dyDescent="0.15">
      <c r="A753" s="522" t="s">
        <v>0</v>
      </c>
      <c r="B753" s="523"/>
      <c r="C753" s="523"/>
      <c r="D753" s="523"/>
      <c r="E753" s="523"/>
      <c r="F753" s="523"/>
      <c r="G753" s="524"/>
    </row>
    <row r="754" spans="1:7" hidden="1" x14ac:dyDescent="0.15">
      <c r="A754" s="381" t="s">
        <v>2</v>
      </c>
      <c r="B754" s="382" t="s">
        <v>2</v>
      </c>
      <c r="C754" s="368">
        <v>2000</v>
      </c>
      <c r="D754" s="368">
        <v>3500</v>
      </c>
      <c r="E754" s="380">
        <v>5000</v>
      </c>
      <c r="F754" s="384"/>
      <c r="G754" s="385"/>
    </row>
    <row r="755" spans="1:7" ht="14" hidden="1" x14ac:dyDescent="0.15">
      <c r="A755" s="381">
        <v>18</v>
      </c>
      <c r="B755" s="387"/>
      <c r="C755" s="386">
        <f>+C155*$K$3</f>
        <v>1830.4</v>
      </c>
      <c r="D755" s="386">
        <f t="shared" ref="D755:G755" si="40">+D155*$K$3</f>
        <v>1661.0000000000002</v>
      </c>
      <c r="E755" s="386">
        <f t="shared" si="40"/>
        <v>1212.75</v>
      </c>
      <c r="F755" s="386">
        <f t="shared" si="40"/>
        <v>867.90000000000009</v>
      </c>
      <c r="G755" s="386">
        <f t="shared" si="40"/>
        <v>680.90000000000009</v>
      </c>
    </row>
    <row r="756" spans="1:7" ht="14" hidden="1" x14ac:dyDescent="0.15">
      <c r="A756" s="381">
        <v>19</v>
      </c>
      <c r="B756" s="387"/>
      <c r="C756" s="386">
        <f t="shared" ref="C756:G771" si="41">+C156*$K$3</f>
        <v>1830.4</v>
      </c>
      <c r="D756" s="386">
        <f t="shared" si="41"/>
        <v>1661.0000000000002</v>
      </c>
      <c r="E756" s="386">
        <f t="shared" si="41"/>
        <v>1212.75</v>
      </c>
      <c r="F756" s="386">
        <f t="shared" si="41"/>
        <v>867.90000000000009</v>
      </c>
      <c r="G756" s="386">
        <f t="shared" si="41"/>
        <v>680.90000000000009</v>
      </c>
    </row>
    <row r="757" spans="1:7" ht="14" hidden="1" x14ac:dyDescent="0.15">
      <c r="A757" s="381">
        <v>20</v>
      </c>
      <c r="B757" s="387"/>
      <c r="C757" s="386">
        <f t="shared" si="41"/>
        <v>1830.4</v>
      </c>
      <c r="D757" s="386">
        <f t="shared" si="41"/>
        <v>1661.0000000000002</v>
      </c>
      <c r="E757" s="386">
        <f t="shared" si="41"/>
        <v>1212.75</v>
      </c>
      <c r="F757" s="386">
        <f t="shared" si="41"/>
        <v>867.90000000000009</v>
      </c>
      <c r="G757" s="386">
        <f t="shared" si="41"/>
        <v>680.90000000000009</v>
      </c>
    </row>
    <row r="758" spans="1:7" ht="14" hidden="1" x14ac:dyDescent="0.15">
      <c r="A758" s="381">
        <v>21</v>
      </c>
      <c r="B758" s="387"/>
      <c r="C758" s="386">
        <f t="shared" si="41"/>
        <v>1830.4</v>
      </c>
      <c r="D758" s="386">
        <f t="shared" si="41"/>
        <v>1661.0000000000002</v>
      </c>
      <c r="E758" s="386">
        <f t="shared" si="41"/>
        <v>1212.75</v>
      </c>
      <c r="F758" s="386">
        <f t="shared" si="41"/>
        <v>867.90000000000009</v>
      </c>
      <c r="G758" s="386">
        <f t="shared" si="41"/>
        <v>680.90000000000009</v>
      </c>
    </row>
    <row r="759" spans="1:7" ht="14" hidden="1" x14ac:dyDescent="0.15">
      <c r="A759" s="381">
        <v>22</v>
      </c>
      <c r="B759" s="387"/>
      <c r="C759" s="386">
        <f t="shared" si="41"/>
        <v>1830.4</v>
      </c>
      <c r="D759" s="386">
        <f t="shared" si="41"/>
        <v>1661.0000000000002</v>
      </c>
      <c r="E759" s="386">
        <f t="shared" si="41"/>
        <v>1212.75</v>
      </c>
      <c r="F759" s="386">
        <f t="shared" si="41"/>
        <v>867.90000000000009</v>
      </c>
      <c r="G759" s="386">
        <f t="shared" si="41"/>
        <v>680.90000000000009</v>
      </c>
    </row>
    <row r="760" spans="1:7" ht="14" hidden="1" x14ac:dyDescent="0.15">
      <c r="A760" s="381">
        <v>23</v>
      </c>
      <c r="B760" s="387"/>
      <c r="C760" s="386">
        <f t="shared" si="41"/>
        <v>1830.4</v>
      </c>
      <c r="D760" s="386">
        <f t="shared" si="41"/>
        <v>1661.0000000000002</v>
      </c>
      <c r="E760" s="386">
        <f t="shared" si="41"/>
        <v>1212.75</v>
      </c>
      <c r="F760" s="386">
        <f t="shared" si="41"/>
        <v>867.90000000000009</v>
      </c>
      <c r="G760" s="386">
        <f t="shared" si="41"/>
        <v>680.90000000000009</v>
      </c>
    </row>
    <row r="761" spans="1:7" ht="14" hidden="1" x14ac:dyDescent="0.15">
      <c r="A761" s="381">
        <v>24</v>
      </c>
      <c r="B761" s="387"/>
      <c r="C761" s="386">
        <f t="shared" si="41"/>
        <v>1830.4</v>
      </c>
      <c r="D761" s="386">
        <f t="shared" si="41"/>
        <v>1661.0000000000002</v>
      </c>
      <c r="E761" s="386">
        <f t="shared" si="41"/>
        <v>1212.75</v>
      </c>
      <c r="F761" s="386">
        <f t="shared" si="41"/>
        <v>867.90000000000009</v>
      </c>
      <c r="G761" s="386">
        <f t="shared" si="41"/>
        <v>680.90000000000009</v>
      </c>
    </row>
    <row r="762" spans="1:7" ht="14" hidden="1" x14ac:dyDescent="0.15">
      <c r="A762" s="381">
        <v>25</v>
      </c>
      <c r="B762" s="387"/>
      <c r="C762" s="386">
        <f t="shared" si="41"/>
        <v>1956.075</v>
      </c>
      <c r="D762" s="386">
        <f t="shared" si="41"/>
        <v>1774.8500000000001</v>
      </c>
      <c r="E762" s="386">
        <f t="shared" si="41"/>
        <v>1282.325</v>
      </c>
      <c r="F762" s="386">
        <f t="shared" si="41"/>
        <v>917.40000000000009</v>
      </c>
      <c r="G762" s="386">
        <f t="shared" si="41"/>
        <v>719.67500000000007</v>
      </c>
    </row>
    <row r="763" spans="1:7" ht="14" hidden="1" x14ac:dyDescent="0.15">
      <c r="A763" s="381">
        <v>26</v>
      </c>
      <c r="B763" s="387"/>
      <c r="C763" s="386">
        <f t="shared" si="41"/>
        <v>1956.075</v>
      </c>
      <c r="D763" s="386">
        <f t="shared" si="41"/>
        <v>1774.8500000000001</v>
      </c>
      <c r="E763" s="386">
        <f t="shared" si="41"/>
        <v>1282.325</v>
      </c>
      <c r="F763" s="386">
        <f t="shared" si="41"/>
        <v>917.40000000000009</v>
      </c>
      <c r="G763" s="386">
        <f t="shared" si="41"/>
        <v>719.67500000000007</v>
      </c>
    </row>
    <row r="764" spans="1:7" ht="14" hidden="1" x14ac:dyDescent="0.15">
      <c r="A764" s="381">
        <v>27</v>
      </c>
      <c r="B764" s="387"/>
      <c r="C764" s="386">
        <f t="shared" si="41"/>
        <v>1956.075</v>
      </c>
      <c r="D764" s="386">
        <f t="shared" si="41"/>
        <v>1774.8500000000001</v>
      </c>
      <c r="E764" s="386">
        <f t="shared" si="41"/>
        <v>1282.325</v>
      </c>
      <c r="F764" s="386">
        <f t="shared" si="41"/>
        <v>917.40000000000009</v>
      </c>
      <c r="G764" s="386">
        <f t="shared" si="41"/>
        <v>719.67500000000007</v>
      </c>
    </row>
    <row r="765" spans="1:7" ht="14" hidden="1" x14ac:dyDescent="0.15">
      <c r="A765" s="381">
        <v>28</v>
      </c>
      <c r="B765" s="387"/>
      <c r="C765" s="386">
        <f t="shared" si="41"/>
        <v>1956.075</v>
      </c>
      <c r="D765" s="386">
        <f t="shared" si="41"/>
        <v>1774.8500000000001</v>
      </c>
      <c r="E765" s="386">
        <f t="shared" si="41"/>
        <v>1282.325</v>
      </c>
      <c r="F765" s="386">
        <f t="shared" si="41"/>
        <v>917.40000000000009</v>
      </c>
      <c r="G765" s="386">
        <f t="shared" si="41"/>
        <v>719.67500000000007</v>
      </c>
    </row>
    <row r="766" spans="1:7" ht="14" hidden="1" x14ac:dyDescent="0.15">
      <c r="A766" s="381">
        <v>29</v>
      </c>
      <c r="B766" s="387"/>
      <c r="C766" s="386">
        <f t="shared" si="41"/>
        <v>1956.075</v>
      </c>
      <c r="D766" s="386">
        <f t="shared" si="41"/>
        <v>1774.8500000000001</v>
      </c>
      <c r="E766" s="386">
        <f t="shared" si="41"/>
        <v>1282.325</v>
      </c>
      <c r="F766" s="386">
        <f t="shared" si="41"/>
        <v>917.40000000000009</v>
      </c>
      <c r="G766" s="386">
        <f t="shared" si="41"/>
        <v>719.67500000000007</v>
      </c>
    </row>
    <row r="767" spans="1:7" ht="14" hidden="1" x14ac:dyDescent="0.15">
      <c r="A767" s="381">
        <v>30</v>
      </c>
      <c r="B767" s="387"/>
      <c r="C767" s="386">
        <f t="shared" si="41"/>
        <v>2175.5250000000001</v>
      </c>
      <c r="D767" s="386">
        <f t="shared" si="41"/>
        <v>1973.9500000000003</v>
      </c>
      <c r="E767" s="386">
        <f t="shared" si="41"/>
        <v>1407.45</v>
      </c>
      <c r="F767" s="386">
        <f t="shared" si="41"/>
        <v>1006.7750000000001</v>
      </c>
      <c r="G767" s="386">
        <f t="shared" si="41"/>
        <v>789.52500000000009</v>
      </c>
    </row>
    <row r="768" spans="1:7" ht="14" hidden="1" x14ac:dyDescent="0.15">
      <c r="A768" s="381">
        <v>31</v>
      </c>
      <c r="B768" s="387"/>
      <c r="C768" s="386">
        <f t="shared" si="41"/>
        <v>2175.5250000000001</v>
      </c>
      <c r="D768" s="386">
        <f t="shared" si="41"/>
        <v>1973.9500000000003</v>
      </c>
      <c r="E768" s="386">
        <f t="shared" si="41"/>
        <v>1407.45</v>
      </c>
      <c r="F768" s="386">
        <f t="shared" si="41"/>
        <v>1006.7750000000001</v>
      </c>
      <c r="G768" s="386">
        <f t="shared" si="41"/>
        <v>789.52500000000009</v>
      </c>
    </row>
    <row r="769" spans="1:7" ht="14" hidden="1" x14ac:dyDescent="0.15">
      <c r="A769" s="381">
        <v>32</v>
      </c>
      <c r="B769" s="387"/>
      <c r="C769" s="386">
        <f t="shared" si="41"/>
        <v>2175.5250000000001</v>
      </c>
      <c r="D769" s="386">
        <f t="shared" si="41"/>
        <v>1973.9500000000003</v>
      </c>
      <c r="E769" s="386">
        <f t="shared" si="41"/>
        <v>1407.45</v>
      </c>
      <c r="F769" s="386">
        <f t="shared" si="41"/>
        <v>1006.7750000000001</v>
      </c>
      <c r="G769" s="386">
        <f t="shared" si="41"/>
        <v>789.52500000000009</v>
      </c>
    </row>
    <row r="770" spans="1:7" ht="14" hidden="1" x14ac:dyDescent="0.15">
      <c r="A770" s="381">
        <v>33</v>
      </c>
      <c r="B770" s="387"/>
      <c r="C770" s="386">
        <f t="shared" si="41"/>
        <v>2175.5250000000001</v>
      </c>
      <c r="D770" s="386">
        <f t="shared" si="41"/>
        <v>1973.9500000000003</v>
      </c>
      <c r="E770" s="386">
        <f t="shared" si="41"/>
        <v>1407.45</v>
      </c>
      <c r="F770" s="386">
        <f t="shared" si="41"/>
        <v>1006.7750000000001</v>
      </c>
      <c r="G770" s="386">
        <f t="shared" si="41"/>
        <v>789.52500000000009</v>
      </c>
    </row>
    <row r="771" spans="1:7" ht="14" hidden="1" x14ac:dyDescent="0.15">
      <c r="A771" s="381">
        <v>34</v>
      </c>
      <c r="B771" s="387"/>
      <c r="C771" s="386">
        <f t="shared" si="41"/>
        <v>2175.5250000000001</v>
      </c>
      <c r="D771" s="386">
        <f t="shared" si="41"/>
        <v>1973.9500000000003</v>
      </c>
      <c r="E771" s="386">
        <f t="shared" si="41"/>
        <v>1407.45</v>
      </c>
      <c r="F771" s="386">
        <f t="shared" si="41"/>
        <v>1006.7750000000001</v>
      </c>
      <c r="G771" s="386">
        <f t="shared" si="41"/>
        <v>789.52500000000009</v>
      </c>
    </row>
    <row r="772" spans="1:7" ht="14" hidden="1" x14ac:dyDescent="0.15">
      <c r="A772" s="381">
        <v>35</v>
      </c>
      <c r="B772" s="387"/>
      <c r="C772" s="386">
        <f t="shared" ref="C772:G787" si="42">+C172*$K$3</f>
        <v>2427.7000000000003</v>
      </c>
      <c r="D772" s="386">
        <f t="shared" si="42"/>
        <v>2203.8500000000004</v>
      </c>
      <c r="E772" s="386">
        <f t="shared" si="42"/>
        <v>1555.4</v>
      </c>
      <c r="F772" s="386">
        <f t="shared" si="42"/>
        <v>1113.2</v>
      </c>
      <c r="G772" s="386">
        <f t="shared" si="42"/>
        <v>873.12500000000011</v>
      </c>
    </row>
    <row r="773" spans="1:7" ht="14" hidden="1" x14ac:dyDescent="0.15">
      <c r="A773" s="381">
        <v>36</v>
      </c>
      <c r="B773" s="387"/>
      <c r="C773" s="386">
        <f t="shared" si="42"/>
        <v>2427.7000000000003</v>
      </c>
      <c r="D773" s="386">
        <f t="shared" si="42"/>
        <v>2203.8500000000004</v>
      </c>
      <c r="E773" s="386">
        <f t="shared" si="42"/>
        <v>1555.4</v>
      </c>
      <c r="F773" s="386">
        <f t="shared" si="42"/>
        <v>1113.2</v>
      </c>
      <c r="G773" s="386">
        <f t="shared" si="42"/>
        <v>873.12500000000011</v>
      </c>
    </row>
    <row r="774" spans="1:7" ht="14" hidden="1" x14ac:dyDescent="0.15">
      <c r="A774" s="381">
        <v>37</v>
      </c>
      <c r="B774" s="387"/>
      <c r="C774" s="386">
        <f t="shared" si="42"/>
        <v>2427.7000000000003</v>
      </c>
      <c r="D774" s="386">
        <f t="shared" si="42"/>
        <v>2203.8500000000004</v>
      </c>
      <c r="E774" s="386">
        <f t="shared" si="42"/>
        <v>1555.4</v>
      </c>
      <c r="F774" s="386">
        <f t="shared" si="42"/>
        <v>1113.2</v>
      </c>
      <c r="G774" s="386">
        <f t="shared" si="42"/>
        <v>873.12500000000011</v>
      </c>
    </row>
    <row r="775" spans="1:7" ht="14" hidden="1" x14ac:dyDescent="0.15">
      <c r="A775" s="381">
        <v>38</v>
      </c>
      <c r="B775" s="387"/>
      <c r="C775" s="386">
        <f t="shared" si="42"/>
        <v>2427.7000000000003</v>
      </c>
      <c r="D775" s="386">
        <f t="shared" si="42"/>
        <v>2203.8500000000004</v>
      </c>
      <c r="E775" s="386">
        <f t="shared" si="42"/>
        <v>1555.4</v>
      </c>
      <c r="F775" s="386">
        <f t="shared" si="42"/>
        <v>1113.2</v>
      </c>
      <c r="G775" s="386">
        <f t="shared" si="42"/>
        <v>873.12500000000011</v>
      </c>
    </row>
    <row r="776" spans="1:7" ht="14" hidden="1" x14ac:dyDescent="0.15">
      <c r="A776" s="381">
        <v>39</v>
      </c>
      <c r="B776" s="387"/>
      <c r="C776" s="386">
        <f t="shared" si="42"/>
        <v>2427.7000000000003</v>
      </c>
      <c r="D776" s="386">
        <f t="shared" si="42"/>
        <v>2203.8500000000004</v>
      </c>
      <c r="E776" s="386">
        <f t="shared" si="42"/>
        <v>1555.4</v>
      </c>
      <c r="F776" s="386">
        <f t="shared" si="42"/>
        <v>1113.2</v>
      </c>
      <c r="G776" s="386">
        <f t="shared" si="42"/>
        <v>873.12500000000011</v>
      </c>
    </row>
    <row r="777" spans="1:7" ht="14" hidden="1" x14ac:dyDescent="0.15">
      <c r="A777" s="381">
        <v>40</v>
      </c>
      <c r="B777" s="387"/>
      <c r="C777" s="386">
        <f t="shared" si="42"/>
        <v>2720.0250000000001</v>
      </c>
      <c r="D777" s="386">
        <f t="shared" si="42"/>
        <v>2467.8500000000004</v>
      </c>
      <c r="E777" s="386">
        <f t="shared" si="42"/>
        <v>1729.2</v>
      </c>
      <c r="F777" s="386">
        <f t="shared" si="42"/>
        <v>1236.95</v>
      </c>
      <c r="G777" s="386">
        <f t="shared" si="42"/>
        <v>970.2</v>
      </c>
    </row>
    <row r="778" spans="1:7" ht="14" hidden="1" x14ac:dyDescent="0.15">
      <c r="A778" s="381">
        <v>41</v>
      </c>
      <c r="B778" s="387"/>
      <c r="C778" s="386">
        <f t="shared" si="42"/>
        <v>2720.0250000000001</v>
      </c>
      <c r="D778" s="386">
        <f t="shared" si="42"/>
        <v>2467.8500000000004</v>
      </c>
      <c r="E778" s="386">
        <f t="shared" si="42"/>
        <v>1729.2</v>
      </c>
      <c r="F778" s="386">
        <f t="shared" si="42"/>
        <v>1236.95</v>
      </c>
      <c r="G778" s="386">
        <f t="shared" si="42"/>
        <v>970.2</v>
      </c>
    </row>
    <row r="779" spans="1:7" ht="14" hidden="1" x14ac:dyDescent="0.15">
      <c r="A779" s="381">
        <v>42</v>
      </c>
      <c r="B779" s="387"/>
      <c r="C779" s="386">
        <f t="shared" si="42"/>
        <v>2720.0250000000001</v>
      </c>
      <c r="D779" s="386">
        <f t="shared" si="42"/>
        <v>2467.8500000000004</v>
      </c>
      <c r="E779" s="386">
        <f t="shared" si="42"/>
        <v>1729.2</v>
      </c>
      <c r="F779" s="386">
        <f t="shared" si="42"/>
        <v>1236.95</v>
      </c>
      <c r="G779" s="386">
        <f t="shared" si="42"/>
        <v>970.2</v>
      </c>
    </row>
    <row r="780" spans="1:7" ht="14" hidden="1" x14ac:dyDescent="0.15">
      <c r="A780" s="381">
        <v>43</v>
      </c>
      <c r="B780" s="387"/>
      <c r="C780" s="386">
        <f t="shared" si="42"/>
        <v>2720.0250000000001</v>
      </c>
      <c r="D780" s="386">
        <f t="shared" si="42"/>
        <v>2467.8500000000004</v>
      </c>
      <c r="E780" s="386">
        <f t="shared" si="42"/>
        <v>1729.2</v>
      </c>
      <c r="F780" s="386">
        <f t="shared" si="42"/>
        <v>1236.95</v>
      </c>
      <c r="G780" s="386">
        <f t="shared" si="42"/>
        <v>970.2</v>
      </c>
    </row>
    <row r="781" spans="1:7" ht="14" hidden="1" x14ac:dyDescent="0.15">
      <c r="A781" s="381">
        <v>44</v>
      </c>
      <c r="B781" s="387"/>
      <c r="C781" s="386">
        <f t="shared" si="42"/>
        <v>2720.0250000000001</v>
      </c>
      <c r="D781" s="386">
        <f t="shared" si="42"/>
        <v>2467.8500000000004</v>
      </c>
      <c r="E781" s="386">
        <f t="shared" si="42"/>
        <v>1729.2</v>
      </c>
      <c r="F781" s="386">
        <f t="shared" si="42"/>
        <v>1236.95</v>
      </c>
      <c r="G781" s="386">
        <f t="shared" si="42"/>
        <v>970.2</v>
      </c>
    </row>
    <row r="782" spans="1:7" ht="14" hidden="1" x14ac:dyDescent="0.15">
      <c r="A782" s="381">
        <v>45</v>
      </c>
      <c r="B782" s="387"/>
      <c r="C782" s="386">
        <f t="shared" si="42"/>
        <v>3043.7000000000003</v>
      </c>
      <c r="D782" s="386">
        <f t="shared" si="42"/>
        <v>2762.375</v>
      </c>
      <c r="E782" s="386">
        <f t="shared" si="42"/>
        <v>1924.7250000000001</v>
      </c>
      <c r="F782" s="386">
        <f t="shared" si="42"/>
        <v>1376.375</v>
      </c>
      <c r="G782" s="386">
        <f t="shared" si="42"/>
        <v>1079.6500000000001</v>
      </c>
    </row>
    <row r="783" spans="1:7" ht="14" hidden="1" x14ac:dyDescent="0.15">
      <c r="A783" s="381">
        <v>46</v>
      </c>
      <c r="B783" s="387"/>
      <c r="C783" s="386">
        <f t="shared" si="42"/>
        <v>3043.7000000000003</v>
      </c>
      <c r="D783" s="386">
        <f t="shared" si="42"/>
        <v>2762.375</v>
      </c>
      <c r="E783" s="386">
        <f t="shared" si="42"/>
        <v>1924.7250000000001</v>
      </c>
      <c r="F783" s="386">
        <f t="shared" si="42"/>
        <v>1376.375</v>
      </c>
      <c r="G783" s="386">
        <f t="shared" si="42"/>
        <v>1079.6500000000001</v>
      </c>
    </row>
    <row r="784" spans="1:7" ht="14" hidden="1" x14ac:dyDescent="0.15">
      <c r="A784" s="381">
        <v>47</v>
      </c>
      <c r="B784" s="387"/>
      <c r="C784" s="386">
        <f t="shared" si="42"/>
        <v>3043.7000000000003</v>
      </c>
      <c r="D784" s="386">
        <f t="shared" si="42"/>
        <v>2762.375</v>
      </c>
      <c r="E784" s="386">
        <f t="shared" si="42"/>
        <v>1924.7250000000001</v>
      </c>
      <c r="F784" s="386">
        <f t="shared" si="42"/>
        <v>1376.375</v>
      </c>
      <c r="G784" s="386">
        <f t="shared" si="42"/>
        <v>1079.6500000000001</v>
      </c>
    </row>
    <row r="785" spans="1:7" ht="14" hidden="1" x14ac:dyDescent="0.15">
      <c r="A785" s="381">
        <v>48</v>
      </c>
      <c r="B785" s="387"/>
      <c r="C785" s="386">
        <f t="shared" si="42"/>
        <v>3043.7000000000003</v>
      </c>
      <c r="D785" s="386">
        <f t="shared" si="42"/>
        <v>2762.375</v>
      </c>
      <c r="E785" s="386">
        <f t="shared" si="42"/>
        <v>1924.7250000000001</v>
      </c>
      <c r="F785" s="386">
        <f t="shared" si="42"/>
        <v>1376.375</v>
      </c>
      <c r="G785" s="386">
        <f t="shared" si="42"/>
        <v>1079.6500000000001</v>
      </c>
    </row>
    <row r="786" spans="1:7" ht="14" hidden="1" x14ac:dyDescent="0.15">
      <c r="A786" s="381">
        <v>49</v>
      </c>
      <c r="B786" s="387"/>
      <c r="C786" s="386">
        <f t="shared" si="42"/>
        <v>3043.7000000000003</v>
      </c>
      <c r="D786" s="386">
        <f t="shared" si="42"/>
        <v>2762.375</v>
      </c>
      <c r="E786" s="386">
        <f t="shared" si="42"/>
        <v>1924.7250000000001</v>
      </c>
      <c r="F786" s="386">
        <f t="shared" si="42"/>
        <v>1376.375</v>
      </c>
      <c r="G786" s="386">
        <f t="shared" si="42"/>
        <v>1079.6500000000001</v>
      </c>
    </row>
    <row r="787" spans="1:7" ht="14" hidden="1" x14ac:dyDescent="0.15">
      <c r="A787" s="381">
        <v>50</v>
      </c>
      <c r="B787" s="387"/>
      <c r="C787" s="386">
        <f t="shared" si="42"/>
        <v>3408.6250000000005</v>
      </c>
      <c r="D787" s="386">
        <f t="shared" si="42"/>
        <v>3094.3</v>
      </c>
      <c r="E787" s="386">
        <f t="shared" si="42"/>
        <v>2147.2000000000003</v>
      </c>
      <c r="F787" s="386">
        <f t="shared" si="42"/>
        <v>1535.6000000000001</v>
      </c>
      <c r="G787" s="386">
        <f t="shared" si="42"/>
        <v>1204.7750000000001</v>
      </c>
    </row>
    <row r="788" spans="1:7" ht="14" hidden="1" x14ac:dyDescent="0.15">
      <c r="A788" s="381">
        <v>51</v>
      </c>
      <c r="B788" s="387"/>
      <c r="C788" s="386">
        <f t="shared" ref="C788:G803" si="43">+C188*$K$3</f>
        <v>3408.6250000000005</v>
      </c>
      <c r="D788" s="386">
        <f t="shared" si="43"/>
        <v>3094.3</v>
      </c>
      <c r="E788" s="386">
        <f t="shared" si="43"/>
        <v>2147.2000000000003</v>
      </c>
      <c r="F788" s="386">
        <f t="shared" si="43"/>
        <v>1535.6000000000001</v>
      </c>
      <c r="G788" s="386">
        <f t="shared" si="43"/>
        <v>1204.7750000000001</v>
      </c>
    </row>
    <row r="789" spans="1:7" ht="14" hidden="1" x14ac:dyDescent="0.15">
      <c r="A789" s="381">
        <v>52</v>
      </c>
      <c r="B789" s="387"/>
      <c r="C789" s="386">
        <f t="shared" si="43"/>
        <v>3408.6250000000005</v>
      </c>
      <c r="D789" s="386">
        <f t="shared" si="43"/>
        <v>3094.3</v>
      </c>
      <c r="E789" s="386">
        <f t="shared" si="43"/>
        <v>2147.2000000000003</v>
      </c>
      <c r="F789" s="386">
        <f t="shared" si="43"/>
        <v>1535.6000000000001</v>
      </c>
      <c r="G789" s="386">
        <f t="shared" si="43"/>
        <v>1204.7750000000001</v>
      </c>
    </row>
    <row r="790" spans="1:7" ht="14" hidden="1" x14ac:dyDescent="0.15">
      <c r="A790" s="381">
        <v>53</v>
      </c>
      <c r="B790" s="387"/>
      <c r="C790" s="386">
        <f t="shared" si="43"/>
        <v>3408.6250000000005</v>
      </c>
      <c r="D790" s="386">
        <f t="shared" si="43"/>
        <v>3094.3</v>
      </c>
      <c r="E790" s="386">
        <f t="shared" si="43"/>
        <v>2147.2000000000003</v>
      </c>
      <c r="F790" s="386">
        <f t="shared" si="43"/>
        <v>1535.6000000000001</v>
      </c>
      <c r="G790" s="386">
        <f t="shared" si="43"/>
        <v>1204.7750000000001</v>
      </c>
    </row>
    <row r="791" spans="1:7" ht="14" hidden="1" x14ac:dyDescent="0.15">
      <c r="A791" s="381">
        <v>54</v>
      </c>
      <c r="B791" s="387"/>
      <c r="C791" s="386">
        <f t="shared" si="43"/>
        <v>3408.6250000000005</v>
      </c>
      <c r="D791" s="386">
        <f t="shared" si="43"/>
        <v>3094.3</v>
      </c>
      <c r="E791" s="386">
        <f t="shared" si="43"/>
        <v>2147.2000000000003</v>
      </c>
      <c r="F791" s="386">
        <f t="shared" si="43"/>
        <v>1535.6000000000001</v>
      </c>
      <c r="G791" s="386">
        <f t="shared" si="43"/>
        <v>1204.7750000000001</v>
      </c>
    </row>
    <row r="792" spans="1:7" ht="14" hidden="1" x14ac:dyDescent="0.15">
      <c r="A792" s="381">
        <v>55</v>
      </c>
      <c r="B792" s="387"/>
      <c r="C792" s="386">
        <f t="shared" si="43"/>
        <v>3811.7750000000001</v>
      </c>
      <c r="D792" s="386">
        <f t="shared" si="43"/>
        <v>3458.1250000000005</v>
      </c>
      <c r="E792" s="386">
        <f t="shared" si="43"/>
        <v>2393.875</v>
      </c>
      <c r="F792" s="386">
        <f t="shared" si="43"/>
        <v>1711.8750000000002</v>
      </c>
      <c r="G792" s="386">
        <f t="shared" si="43"/>
        <v>1343.375</v>
      </c>
    </row>
    <row r="793" spans="1:7" ht="14" hidden="1" x14ac:dyDescent="0.15">
      <c r="A793" s="381">
        <v>56</v>
      </c>
      <c r="B793" s="387"/>
      <c r="C793" s="386">
        <f t="shared" si="43"/>
        <v>3811.7750000000001</v>
      </c>
      <c r="D793" s="386">
        <f t="shared" si="43"/>
        <v>3458.1250000000005</v>
      </c>
      <c r="E793" s="386">
        <f t="shared" si="43"/>
        <v>2393.875</v>
      </c>
      <c r="F793" s="386">
        <f t="shared" si="43"/>
        <v>1711.8750000000002</v>
      </c>
      <c r="G793" s="386">
        <f t="shared" si="43"/>
        <v>1343.375</v>
      </c>
    </row>
    <row r="794" spans="1:7" ht="14" hidden="1" x14ac:dyDescent="0.15">
      <c r="A794" s="381">
        <v>57</v>
      </c>
      <c r="B794" s="387"/>
      <c r="C794" s="386">
        <f t="shared" si="43"/>
        <v>3811.7750000000001</v>
      </c>
      <c r="D794" s="386">
        <f t="shared" si="43"/>
        <v>3458.1250000000005</v>
      </c>
      <c r="E794" s="386">
        <f t="shared" si="43"/>
        <v>2393.875</v>
      </c>
      <c r="F794" s="386">
        <f t="shared" si="43"/>
        <v>1711.8750000000002</v>
      </c>
      <c r="G794" s="386">
        <f t="shared" si="43"/>
        <v>1343.375</v>
      </c>
    </row>
    <row r="795" spans="1:7" ht="14" hidden="1" x14ac:dyDescent="0.15">
      <c r="A795" s="381">
        <v>58</v>
      </c>
      <c r="B795" s="387"/>
      <c r="C795" s="386">
        <f t="shared" si="43"/>
        <v>3811.7750000000001</v>
      </c>
      <c r="D795" s="386">
        <f t="shared" si="43"/>
        <v>3458.1250000000005</v>
      </c>
      <c r="E795" s="386">
        <f t="shared" si="43"/>
        <v>2393.875</v>
      </c>
      <c r="F795" s="386">
        <f t="shared" si="43"/>
        <v>1711.8750000000002</v>
      </c>
      <c r="G795" s="386">
        <f t="shared" si="43"/>
        <v>1343.375</v>
      </c>
    </row>
    <row r="796" spans="1:7" ht="14" hidden="1" x14ac:dyDescent="0.15">
      <c r="A796" s="381">
        <v>59</v>
      </c>
      <c r="B796" s="387"/>
      <c r="C796" s="386">
        <f t="shared" si="43"/>
        <v>3811.7750000000001</v>
      </c>
      <c r="D796" s="386">
        <f t="shared" si="43"/>
        <v>3458.1250000000005</v>
      </c>
      <c r="E796" s="386">
        <f t="shared" si="43"/>
        <v>2393.875</v>
      </c>
      <c r="F796" s="386">
        <f t="shared" si="43"/>
        <v>1711.8750000000002</v>
      </c>
      <c r="G796" s="386">
        <f t="shared" si="43"/>
        <v>1343.375</v>
      </c>
    </row>
    <row r="797" spans="1:7" ht="14" hidden="1" x14ac:dyDescent="0.15">
      <c r="A797" s="381">
        <v>60</v>
      </c>
      <c r="B797" s="387"/>
      <c r="C797" s="386">
        <f t="shared" si="43"/>
        <v>4078.2500000000005</v>
      </c>
      <c r="D797" s="386">
        <f t="shared" si="43"/>
        <v>3701.7750000000001</v>
      </c>
      <c r="E797" s="386">
        <f t="shared" si="43"/>
        <v>2559.4250000000002</v>
      </c>
      <c r="F797" s="386">
        <f t="shared" si="43"/>
        <v>1830.6750000000002</v>
      </c>
      <c r="G797" s="386">
        <f t="shared" si="43"/>
        <v>1436.0500000000002</v>
      </c>
    </row>
    <row r="798" spans="1:7" ht="14" hidden="1" x14ac:dyDescent="0.15">
      <c r="A798" s="381">
        <v>61</v>
      </c>
      <c r="B798" s="387"/>
      <c r="C798" s="386">
        <f t="shared" si="43"/>
        <v>4544.9250000000002</v>
      </c>
      <c r="D798" s="386">
        <f t="shared" si="43"/>
        <v>4125</v>
      </c>
      <c r="E798" s="386">
        <f t="shared" si="43"/>
        <v>2848.4500000000003</v>
      </c>
      <c r="F798" s="386">
        <f t="shared" si="43"/>
        <v>2037.4750000000001</v>
      </c>
      <c r="G798" s="386">
        <f t="shared" si="43"/>
        <v>1598.0250000000001</v>
      </c>
    </row>
    <row r="799" spans="1:7" ht="14" hidden="1" x14ac:dyDescent="0.15">
      <c r="A799" s="381">
        <v>62</v>
      </c>
      <c r="B799" s="387"/>
      <c r="C799" s="386">
        <f t="shared" si="43"/>
        <v>5049.8250000000007</v>
      </c>
      <c r="D799" s="386">
        <f t="shared" si="43"/>
        <v>4583.1500000000005</v>
      </c>
      <c r="E799" s="386">
        <f t="shared" si="43"/>
        <v>3163.3250000000003</v>
      </c>
      <c r="F799" s="386">
        <f t="shared" si="43"/>
        <v>2261.875</v>
      </c>
      <c r="G799" s="386">
        <f t="shared" si="43"/>
        <v>1774.3000000000002</v>
      </c>
    </row>
    <row r="800" spans="1:7" ht="14" hidden="1" x14ac:dyDescent="0.15">
      <c r="A800" s="381">
        <v>63</v>
      </c>
      <c r="B800" s="387"/>
      <c r="C800" s="386">
        <f t="shared" si="43"/>
        <v>5592.125</v>
      </c>
      <c r="D800" s="386">
        <f t="shared" si="43"/>
        <v>5075.125</v>
      </c>
      <c r="E800" s="386">
        <f t="shared" si="43"/>
        <v>3503.7750000000001</v>
      </c>
      <c r="F800" s="386">
        <f t="shared" si="43"/>
        <v>2505.25</v>
      </c>
      <c r="G800" s="386">
        <f t="shared" si="43"/>
        <v>1965.4250000000002</v>
      </c>
    </row>
    <row r="801" spans="1:7" ht="14" hidden="1" x14ac:dyDescent="0.15">
      <c r="A801" s="381">
        <v>64</v>
      </c>
      <c r="B801" s="387"/>
      <c r="C801" s="386">
        <f t="shared" si="43"/>
        <v>6172.9250000000002</v>
      </c>
      <c r="D801" s="386">
        <f t="shared" si="43"/>
        <v>5602.5750000000007</v>
      </c>
      <c r="E801" s="386">
        <f t="shared" si="43"/>
        <v>3868.7000000000003</v>
      </c>
      <c r="F801" s="386">
        <f t="shared" si="43"/>
        <v>2765.9500000000003</v>
      </c>
      <c r="G801" s="386">
        <f t="shared" si="43"/>
        <v>2170.3000000000002</v>
      </c>
    </row>
    <row r="802" spans="1:7" ht="14" hidden="1" x14ac:dyDescent="0.15">
      <c r="A802" s="381">
        <v>65</v>
      </c>
      <c r="B802" s="387"/>
      <c r="C802" s="386">
        <f t="shared" si="43"/>
        <v>6791.1250000000009</v>
      </c>
      <c r="D802" s="386">
        <f t="shared" si="43"/>
        <v>6163.3</v>
      </c>
      <c r="E802" s="386">
        <f t="shared" si="43"/>
        <v>4259.2000000000007</v>
      </c>
      <c r="F802" s="386">
        <f t="shared" si="43"/>
        <v>3045.6250000000005</v>
      </c>
      <c r="G802" s="386">
        <f t="shared" si="43"/>
        <v>2389.75</v>
      </c>
    </row>
    <row r="803" spans="1:7" ht="14" hidden="1" x14ac:dyDescent="0.15">
      <c r="A803" s="381">
        <v>66</v>
      </c>
      <c r="B803" s="387"/>
      <c r="C803" s="386">
        <f t="shared" si="43"/>
        <v>7447.8250000000007</v>
      </c>
      <c r="D803" s="386">
        <f t="shared" si="43"/>
        <v>6759.7750000000005</v>
      </c>
      <c r="E803" s="386">
        <f t="shared" si="43"/>
        <v>4674.4500000000007</v>
      </c>
      <c r="F803" s="386">
        <f t="shared" si="43"/>
        <v>3342.9</v>
      </c>
      <c r="G803" s="386">
        <f t="shared" si="43"/>
        <v>2623.2250000000004</v>
      </c>
    </row>
    <row r="804" spans="1:7" ht="14" hidden="1" x14ac:dyDescent="0.15">
      <c r="A804" s="381">
        <v>67</v>
      </c>
      <c r="B804" s="387"/>
      <c r="C804" s="386">
        <f t="shared" ref="C804:G819" si="44">+C204*$K$3</f>
        <v>8142.7500000000009</v>
      </c>
      <c r="D804" s="386">
        <f t="shared" si="44"/>
        <v>7390.0750000000007</v>
      </c>
      <c r="E804" s="386">
        <f t="shared" si="44"/>
        <v>5115.55</v>
      </c>
      <c r="F804" s="386">
        <f t="shared" si="44"/>
        <v>3658.05</v>
      </c>
      <c r="G804" s="386">
        <f t="shared" si="44"/>
        <v>2869.6250000000005</v>
      </c>
    </row>
    <row r="805" spans="1:7" ht="14" hidden="1" x14ac:dyDescent="0.15">
      <c r="A805" s="381">
        <v>68</v>
      </c>
      <c r="B805" s="387"/>
      <c r="C805" s="386">
        <f t="shared" si="44"/>
        <v>8876.1750000000011</v>
      </c>
      <c r="D805" s="386">
        <f t="shared" si="44"/>
        <v>8055.5750000000007</v>
      </c>
      <c r="E805" s="386">
        <f t="shared" si="44"/>
        <v>5582.2250000000004</v>
      </c>
      <c r="F805" s="386">
        <f t="shared" si="44"/>
        <v>3991.9000000000005</v>
      </c>
      <c r="G805" s="386">
        <f t="shared" si="44"/>
        <v>3131.4250000000002</v>
      </c>
    </row>
    <row r="806" spans="1:7" ht="14" hidden="1" x14ac:dyDescent="0.15">
      <c r="A806" s="381">
        <v>69</v>
      </c>
      <c r="B806" s="387"/>
      <c r="C806" s="386">
        <f t="shared" si="44"/>
        <v>9647.5500000000011</v>
      </c>
      <c r="D806" s="386">
        <f t="shared" si="44"/>
        <v>8754.9000000000015</v>
      </c>
      <c r="E806" s="386">
        <f t="shared" si="44"/>
        <v>6072.8250000000007</v>
      </c>
      <c r="F806" s="386">
        <f t="shared" si="44"/>
        <v>4342.5250000000005</v>
      </c>
      <c r="G806" s="386">
        <f t="shared" si="44"/>
        <v>3406.7000000000003</v>
      </c>
    </row>
    <row r="807" spans="1:7" ht="14" hidden="1" x14ac:dyDescent="0.15">
      <c r="A807" s="381">
        <v>70</v>
      </c>
      <c r="B807" s="387"/>
      <c r="C807" s="386">
        <f t="shared" si="44"/>
        <v>10456.325000000001</v>
      </c>
      <c r="D807" s="386">
        <f t="shared" si="44"/>
        <v>9489.4250000000011</v>
      </c>
      <c r="E807" s="386">
        <f t="shared" si="44"/>
        <v>6589.55</v>
      </c>
      <c r="F807" s="386">
        <f t="shared" si="44"/>
        <v>4711.8500000000004</v>
      </c>
      <c r="G807" s="386">
        <f t="shared" si="44"/>
        <v>3696.2750000000001</v>
      </c>
    </row>
    <row r="808" spans="1:7" ht="14" hidden="1" x14ac:dyDescent="0.15">
      <c r="A808" s="381">
        <v>71</v>
      </c>
      <c r="B808" s="387"/>
      <c r="C808" s="386">
        <f t="shared" si="44"/>
        <v>11303.6</v>
      </c>
      <c r="D808" s="386">
        <f t="shared" si="44"/>
        <v>10258.050000000001</v>
      </c>
      <c r="E808" s="386">
        <f t="shared" si="44"/>
        <v>7131.3</v>
      </c>
      <c r="F808" s="386">
        <f t="shared" si="44"/>
        <v>5099.3250000000007</v>
      </c>
      <c r="G808" s="386">
        <f t="shared" si="44"/>
        <v>4000.7000000000003</v>
      </c>
    </row>
    <row r="809" spans="1:7" ht="14" hidden="1" x14ac:dyDescent="0.15">
      <c r="A809" s="381">
        <v>72</v>
      </c>
      <c r="B809" s="387"/>
      <c r="C809" s="386">
        <f t="shared" si="44"/>
        <v>12189.1</v>
      </c>
      <c r="D809" s="386">
        <f t="shared" si="44"/>
        <v>11061.875</v>
      </c>
      <c r="E809" s="386">
        <f t="shared" si="44"/>
        <v>7698.9000000000005</v>
      </c>
      <c r="F809" s="386">
        <f t="shared" si="44"/>
        <v>5505.2250000000004</v>
      </c>
      <c r="G809" s="386">
        <f t="shared" si="44"/>
        <v>4319.1500000000005</v>
      </c>
    </row>
    <row r="810" spans="1:7" ht="14" hidden="1" x14ac:dyDescent="0.15">
      <c r="A810" s="381">
        <v>73</v>
      </c>
      <c r="B810" s="387"/>
      <c r="C810" s="386">
        <f t="shared" si="44"/>
        <v>13112.000000000002</v>
      </c>
      <c r="D810" s="386">
        <f t="shared" si="44"/>
        <v>11899.800000000001</v>
      </c>
      <c r="E810" s="386">
        <f t="shared" si="44"/>
        <v>8291.25</v>
      </c>
      <c r="F810" s="386">
        <f t="shared" si="44"/>
        <v>5928.7250000000004</v>
      </c>
      <c r="G810" s="386">
        <f t="shared" si="44"/>
        <v>4651.3500000000004</v>
      </c>
    </row>
    <row r="811" spans="1:7" ht="14" hidden="1" x14ac:dyDescent="0.15">
      <c r="A811" s="381">
        <v>74</v>
      </c>
      <c r="B811" s="387"/>
      <c r="C811" s="386">
        <f t="shared" si="44"/>
        <v>14073.95</v>
      </c>
      <c r="D811" s="386">
        <f t="shared" si="44"/>
        <v>12772.375000000002</v>
      </c>
      <c r="E811" s="386">
        <f t="shared" si="44"/>
        <v>8908.625</v>
      </c>
      <c r="F811" s="386">
        <f t="shared" si="44"/>
        <v>6370.3750000000009</v>
      </c>
      <c r="G811" s="386">
        <f t="shared" si="44"/>
        <v>4997.8500000000004</v>
      </c>
    </row>
    <row r="812" spans="1:7" ht="14" hidden="1" x14ac:dyDescent="0.15">
      <c r="A812" s="381">
        <v>75</v>
      </c>
      <c r="B812" s="387"/>
      <c r="C812" s="386">
        <f t="shared" si="44"/>
        <v>15073.025000000001</v>
      </c>
      <c r="D812" s="386">
        <f t="shared" si="44"/>
        <v>13678.500000000002</v>
      </c>
      <c r="E812" s="386">
        <f t="shared" si="44"/>
        <v>9551.85</v>
      </c>
      <c r="F812" s="386">
        <f t="shared" si="44"/>
        <v>6829.9000000000005</v>
      </c>
      <c r="G812" s="386">
        <f t="shared" si="44"/>
        <v>5358.375</v>
      </c>
    </row>
    <row r="813" spans="1:7" ht="14" hidden="1" x14ac:dyDescent="0.15">
      <c r="A813" s="381">
        <v>76</v>
      </c>
      <c r="B813" s="387"/>
      <c r="C813" s="386">
        <f t="shared" si="44"/>
        <v>15073.025000000001</v>
      </c>
      <c r="D813" s="386">
        <f t="shared" si="44"/>
        <v>13678.500000000002</v>
      </c>
      <c r="E813" s="386">
        <f t="shared" si="44"/>
        <v>9551.85</v>
      </c>
      <c r="F813" s="386">
        <f t="shared" si="44"/>
        <v>6829.9000000000005</v>
      </c>
      <c r="G813" s="386">
        <f t="shared" si="44"/>
        <v>5358.375</v>
      </c>
    </row>
    <row r="814" spans="1:7" ht="14" hidden="1" x14ac:dyDescent="0.15">
      <c r="A814" s="381">
        <v>77</v>
      </c>
      <c r="B814" s="387"/>
      <c r="C814" s="386">
        <f t="shared" si="44"/>
        <v>15073.025000000001</v>
      </c>
      <c r="D814" s="386">
        <f t="shared" si="44"/>
        <v>13678.500000000002</v>
      </c>
      <c r="E814" s="386">
        <f t="shared" si="44"/>
        <v>9551.85</v>
      </c>
      <c r="F814" s="386">
        <f t="shared" si="44"/>
        <v>6829.9000000000005</v>
      </c>
      <c r="G814" s="386">
        <f t="shared" si="44"/>
        <v>5358.375</v>
      </c>
    </row>
    <row r="815" spans="1:7" ht="14" hidden="1" x14ac:dyDescent="0.15">
      <c r="A815" s="381">
        <v>78</v>
      </c>
      <c r="B815" s="387"/>
      <c r="C815" s="386">
        <f t="shared" si="44"/>
        <v>15073.025000000001</v>
      </c>
      <c r="D815" s="386">
        <f t="shared" si="44"/>
        <v>13678.500000000002</v>
      </c>
      <c r="E815" s="386">
        <f t="shared" si="44"/>
        <v>9551.85</v>
      </c>
      <c r="F815" s="386">
        <f t="shared" si="44"/>
        <v>6829.9000000000005</v>
      </c>
      <c r="G815" s="386">
        <f t="shared" si="44"/>
        <v>5358.375</v>
      </c>
    </row>
    <row r="816" spans="1:7" ht="14" hidden="1" x14ac:dyDescent="0.15">
      <c r="A816" s="381">
        <v>79</v>
      </c>
      <c r="B816" s="387"/>
      <c r="C816" s="386">
        <f t="shared" si="44"/>
        <v>15073.025000000001</v>
      </c>
      <c r="D816" s="386">
        <f t="shared" si="44"/>
        <v>13678.500000000002</v>
      </c>
      <c r="E816" s="386">
        <f t="shared" si="44"/>
        <v>9551.85</v>
      </c>
      <c r="F816" s="386">
        <f t="shared" si="44"/>
        <v>6829.9000000000005</v>
      </c>
      <c r="G816" s="386">
        <f t="shared" si="44"/>
        <v>5358.375</v>
      </c>
    </row>
    <row r="817" spans="1:7" ht="14" hidden="1" x14ac:dyDescent="0.15">
      <c r="A817" s="381">
        <v>80</v>
      </c>
      <c r="B817" s="387"/>
      <c r="C817" s="386">
        <f t="shared" si="44"/>
        <v>15073.025000000001</v>
      </c>
      <c r="D817" s="386">
        <f t="shared" si="44"/>
        <v>13678.500000000002</v>
      </c>
      <c r="E817" s="386">
        <f t="shared" si="44"/>
        <v>9551.85</v>
      </c>
      <c r="F817" s="386">
        <f t="shared" si="44"/>
        <v>6829.9000000000005</v>
      </c>
      <c r="G817" s="386">
        <f t="shared" si="44"/>
        <v>5358.375</v>
      </c>
    </row>
    <row r="818" spans="1:7" ht="14" hidden="1" x14ac:dyDescent="0.15">
      <c r="A818" s="381">
        <v>81</v>
      </c>
      <c r="B818" s="387"/>
      <c r="C818" s="386">
        <f t="shared" si="44"/>
        <v>15073.025000000001</v>
      </c>
      <c r="D818" s="386">
        <f t="shared" si="44"/>
        <v>13678.500000000002</v>
      </c>
      <c r="E818" s="386">
        <f t="shared" si="44"/>
        <v>9551.85</v>
      </c>
      <c r="F818" s="386">
        <f t="shared" si="44"/>
        <v>6829.9000000000005</v>
      </c>
      <c r="G818" s="386">
        <f t="shared" si="44"/>
        <v>5358.375</v>
      </c>
    </row>
    <row r="819" spans="1:7" ht="14" hidden="1" x14ac:dyDescent="0.15">
      <c r="A819" s="381">
        <v>82</v>
      </c>
      <c r="B819" s="387"/>
      <c r="C819" s="386">
        <f t="shared" si="44"/>
        <v>15073.025000000001</v>
      </c>
      <c r="D819" s="386">
        <f t="shared" si="44"/>
        <v>13678.500000000002</v>
      </c>
      <c r="E819" s="386">
        <f t="shared" si="44"/>
        <v>9551.85</v>
      </c>
      <c r="F819" s="386">
        <f t="shared" si="44"/>
        <v>6829.9000000000005</v>
      </c>
      <c r="G819" s="386">
        <f t="shared" si="44"/>
        <v>5358.375</v>
      </c>
    </row>
    <row r="820" spans="1:7" ht="14" hidden="1" x14ac:dyDescent="0.15">
      <c r="A820" s="381">
        <v>83</v>
      </c>
      <c r="B820" s="387"/>
      <c r="C820" s="386">
        <f t="shared" ref="C820:G824" si="45">+C220*$K$3</f>
        <v>15073.025000000001</v>
      </c>
      <c r="D820" s="386">
        <f t="shared" si="45"/>
        <v>13678.500000000002</v>
      </c>
      <c r="E820" s="386">
        <f t="shared" si="45"/>
        <v>9551.85</v>
      </c>
      <c r="F820" s="386">
        <f t="shared" si="45"/>
        <v>6829.9000000000005</v>
      </c>
      <c r="G820" s="386">
        <f t="shared" si="45"/>
        <v>5358.375</v>
      </c>
    </row>
    <row r="821" spans="1:7" ht="14" hidden="1" x14ac:dyDescent="0.15">
      <c r="A821" s="381">
        <v>84</v>
      </c>
      <c r="B821" s="387" t="s">
        <v>3</v>
      </c>
      <c r="C821" s="386">
        <f t="shared" si="45"/>
        <v>15073.025000000001</v>
      </c>
      <c r="D821" s="386">
        <f t="shared" si="45"/>
        <v>13678.500000000002</v>
      </c>
      <c r="E821" s="386">
        <f t="shared" si="45"/>
        <v>9551.85</v>
      </c>
      <c r="F821" s="386">
        <f t="shared" si="45"/>
        <v>6829.9000000000005</v>
      </c>
      <c r="G821" s="386">
        <f t="shared" si="45"/>
        <v>5358.375</v>
      </c>
    </row>
    <row r="822" spans="1:7" ht="14" hidden="1" x14ac:dyDescent="0.15">
      <c r="A822" s="381">
        <v>1</v>
      </c>
      <c r="B822" s="387" t="s">
        <v>4</v>
      </c>
      <c r="C822" s="386">
        <f t="shared" si="45"/>
        <v>773.57500000000005</v>
      </c>
      <c r="D822" s="386">
        <f t="shared" si="45"/>
        <v>702.625</v>
      </c>
      <c r="E822" s="386">
        <f t="shared" si="45"/>
        <v>518.65000000000009</v>
      </c>
      <c r="F822" s="386">
        <f t="shared" si="45"/>
        <v>371.52500000000003</v>
      </c>
      <c r="G822" s="386">
        <f t="shared" si="45"/>
        <v>291.77500000000003</v>
      </c>
    </row>
    <row r="823" spans="1:7" ht="14" hidden="1" x14ac:dyDescent="0.15">
      <c r="A823" s="381">
        <v>2</v>
      </c>
      <c r="B823" s="387" t="s">
        <v>1</v>
      </c>
      <c r="C823" s="386">
        <f t="shared" si="45"/>
        <v>1314.5</v>
      </c>
      <c r="D823" s="386">
        <f t="shared" si="45"/>
        <v>1193.2250000000001</v>
      </c>
      <c r="E823" s="386">
        <f t="shared" si="45"/>
        <v>881.92500000000007</v>
      </c>
      <c r="F823" s="386">
        <f t="shared" si="45"/>
        <v>631.40000000000009</v>
      </c>
      <c r="G823" s="386">
        <f t="shared" si="45"/>
        <v>495.00000000000006</v>
      </c>
    </row>
    <row r="824" spans="1:7" ht="15" hidden="1" thickBot="1" x14ac:dyDescent="0.2">
      <c r="A824" s="388">
        <v>3</v>
      </c>
      <c r="B824" s="389" t="s">
        <v>5</v>
      </c>
      <c r="C824" s="386">
        <f t="shared" si="45"/>
        <v>1855.4250000000002</v>
      </c>
      <c r="D824" s="386">
        <f t="shared" si="45"/>
        <v>1684.65</v>
      </c>
      <c r="E824" s="386">
        <f t="shared" si="45"/>
        <v>1244.375</v>
      </c>
      <c r="F824" s="386">
        <f t="shared" si="45"/>
        <v>890.17500000000007</v>
      </c>
      <c r="G824" s="386">
        <f t="shared" si="45"/>
        <v>698.5</v>
      </c>
    </row>
    <row r="825" spans="1:7" ht="14" hidden="1" thickBot="1" x14ac:dyDescent="0.2">
      <c r="A825" s="23"/>
      <c r="B825" s="23"/>
      <c r="C825" s="23"/>
      <c r="D825" s="23"/>
      <c r="E825" s="23"/>
      <c r="F825" s="23"/>
      <c r="G825" s="23"/>
    </row>
    <row r="826" spans="1:7" ht="18" hidden="1" x14ac:dyDescent="0.2">
      <c r="A826" s="516" t="s">
        <v>19</v>
      </c>
      <c r="B826" s="517"/>
      <c r="C826" s="517"/>
      <c r="D826" s="517"/>
      <c r="E826" s="517"/>
      <c r="F826" s="517"/>
      <c r="G826" s="518"/>
    </row>
    <row r="827" spans="1:7" ht="18" hidden="1" x14ac:dyDescent="0.2">
      <c r="A827" s="519" t="s">
        <v>12</v>
      </c>
      <c r="B827" s="520"/>
      <c r="C827" s="520"/>
      <c r="D827" s="520"/>
      <c r="E827" s="520"/>
      <c r="F827" s="520"/>
      <c r="G827" s="521"/>
    </row>
    <row r="828" spans="1:7" hidden="1" x14ac:dyDescent="0.15">
      <c r="A828" s="522" t="s">
        <v>0</v>
      </c>
      <c r="B828" s="523"/>
      <c r="C828" s="523"/>
      <c r="D828" s="523"/>
      <c r="E828" s="523"/>
      <c r="F828" s="523"/>
      <c r="G828" s="524"/>
    </row>
    <row r="829" spans="1:7" hidden="1" x14ac:dyDescent="0.15">
      <c r="A829" s="381" t="s">
        <v>2</v>
      </c>
      <c r="B829" s="382" t="s">
        <v>2</v>
      </c>
      <c r="C829" s="368">
        <v>2000</v>
      </c>
      <c r="D829" s="368">
        <v>3500</v>
      </c>
      <c r="E829" s="380">
        <v>5000</v>
      </c>
      <c r="F829" s="384"/>
      <c r="G829" s="385"/>
    </row>
    <row r="830" spans="1:7" ht="14" hidden="1" x14ac:dyDescent="0.15">
      <c r="A830" s="381">
        <v>18</v>
      </c>
      <c r="B830" s="387"/>
      <c r="C830" s="386">
        <f>+C305*$K$3</f>
        <v>1148.125</v>
      </c>
      <c r="D830" s="386">
        <f t="shared" ref="D830:G830" si="46">+D305*$K$3</f>
        <v>1101.6500000000001</v>
      </c>
      <c r="E830" s="386">
        <f t="shared" si="46"/>
        <v>806.85</v>
      </c>
      <c r="F830" s="386">
        <f t="shared" si="46"/>
        <v>576.67500000000007</v>
      </c>
      <c r="G830" s="386">
        <f t="shared" si="46"/>
        <v>452.92500000000001</v>
      </c>
    </row>
    <row r="831" spans="1:7" ht="14" hidden="1" x14ac:dyDescent="0.15">
      <c r="A831" s="381">
        <v>19</v>
      </c>
      <c r="B831" s="387"/>
      <c r="C831" s="386">
        <f t="shared" ref="C831:G846" si="47">+C306*$K$3</f>
        <v>1148.125</v>
      </c>
      <c r="D831" s="386">
        <f t="shared" si="47"/>
        <v>1101.6500000000001</v>
      </c>
      <c r="E831" s="386">
        <f t="shared" si="47"/>
        <v>806.85</v>
      </c>
      <c r="F831" s="386">
        <f t="shared" si="47"/>
        <v>576.67500000000007</v>
      </c>
      <c r="G831" s="386">
        <f t="shared" si="47"/>
        <v>452.92500000000001</v>
      </c>
    </row>
    <row r="832" spans="1:7" ht="14" hidden="1" x14ac:dyDescent="0.15">
      <c r="A832" s="381">
        <v>20</v>
      </c>
      <c r="B832" s="387"/>
      <c r="C832" s="386">
        <f t="shared" si="47"/>
        <v>1148.125</v>
      </c>
      <c r="D832" s="386">
        <f t="shared" si="47"/>
        <v>1101.6500000000001</v>
      </c>
      <c r="E832" s="386">
        <f t="shared" si="47"/>
        <v>806.85</v>
      </c>
      <c r="F832" s="386">
        <f t="shared" si="47"/>
        <v>576.67500000000007</v>
      </c>
      <c r="G832" s="386">
        <f t="shared" si="47"/>
        <v>452.92500000000001</v>
      </c>
    </row>
    <row r="833" spans="1:7" ht="14" hidden="1" x14ac:dyDescent="0.15">
      <c r="A833" s="381">
        <v>21</v>
      </c>
      <c r="B833" s="387"/>
      <c r="C833" s="386">
        <f t="shared" si="47"/>
        <v>1148.125</v>
      </c>
      <c r="D833" s="386">
        <f t="shared" si="47"/>
        <v>1101.6500000000001</v>
      </c>
      <c r="E833" s="386">
        <f t="shared" si="47"/>
        <v>806.85</v>
      </c>
      <c r="F833" s="386">
        <f t="shared" si="47"/>
        <v>576.67500000000007</v>
      </c>
      <c r="G833" s="386">
        <f t="shared" si="47"/>
        <v>452.92500000000001</v>
      </c>
    </row>
    <row r="834" spans="1:7" ht="14" hidden="1" x14ac:dyDescent="0.15">
      <c r="A834" s="381">
        <v>22</v>
      </c>
      <c r="B834" s="387"/>
      <c r="C834" s="386">
        <f t="shared" si="47"/>
        <v>1148.125</v>
      </c>
      <c r="D834" s="386">
        <f t="shared" si="47"/>
        <v>1101.6500000000001</v>
      </c>
      <c r="E834" s="386">
        <f t="shared" si="47"/>
        <v>806.85</v>
      </c>
      <c r="F834" s="386">
        <f t="shared" si="47"/>
        <v>576.67500000000007</v>
      </c>
      <c r="G834" s="386">
        <f t="shared" si="47"/>
        <v>452.92500000000001</v>
      </c>
    </row>
    <row r="835" spans="1:7" ht="14" hidden="1" x14ac:dyDescent="0.15">
      <c r="A835" s="381">
        <v>23</v>
      </c>
      <c r="B835" s="387"/>
      <c r="C835" s="386">
        <f t="shared" si="47"/>
        <v>1148.125</v>
      </c>
      <c r="D835" s="386">
        <f t="shared" si="47"/>
        <v>1101.6500000000001</v>
      </c>
      <c r="E835" s="386">
        <f t="shared" si="47"/>
        <v>806.85</v>
      </c>
      <c r="F835" s="386">
        <f t="shared" si="47"/>
        <v>576.67500000000007</v>
      </c>
      <c r="G835" s="386">
        <f t="shared" si="47"/>
        <v>452.92500000000001</v>
      </c>
    </row>
    <row r="836" spans="1:7" ht="14" hidden="1" x14ac:dyDescent="0.15">
      <c r="A836" s="381">
        <v>24</v>
      </c>
      <c r="B836" s="387"/>
      <c r="C836" s="386">
        <f t="shared" si="47"/>
        <v>1148.125</v>
      </c>
      <c r="D836" s="386">
        <f t="shared" si="47"/>
        <v>1101.6500000000001</v>
      </c>
      <c r="E836" s="386">
        <f t="shared" si="47"/>
        <v>806.85</v>
      </c>
      <c r="F836" s="386">
        <f t="shared" si="47"/>
        <v>576.67500000000007</v>
      </c>
      <c r="G836" s="386">
        <f t="shared" si="47"/>
        <v>452.92500000000001</v>
      </c>
    </row>
    <row r="837" spans="1:7" ht="14" hidden="1" x14ac:dyDescent="0.15">
      <c r="A837" s="381">
        <v>25</v>
      </c>
      <c r="B837" s="387"/>
      <c r="C837" s="386">
        <f t="shared" si="47"/>
        <v>1238.875</v>
      </c>
      <c r="D837" s="386">
        <f t="shared" si="47"/>
        <v>1188.5500000000002</v>
      </c>
      <c r="E837" s="386">
        <f t="shared" si="47"/>
        <v>860.75000000000011</v>
      </c>
      <c r="F837" s="386">
        <f t="shared" si="47"/>
        <v>615.17500000000007</v>
      </c>
      <c r="G837" s="386">
        <f t="shared" si="47"/>
        <v>482.62500000000006</v>
      </c>
    </row>
    <row r="838" spans="1:7" ht="14" hidden="1" x14ac:dyDescent="0.15">
      <c r="A838" s="381">
        <v>26</v>
      </c>
      <c r="B838" s="387"/>
      <c r="C838" s="386">
        <f t="shared" si="47"/>
        <v>1238.875</v>
      </c>
      <c r="D838" s="386">
        <f t="shared" si="47"/>
        <v>1188.5500000000002</v>
      </c>
      <c r="E838" s="386">
        <f t="shared" si="47"/>
        <v>860.75000000000011</v>
      </c>
      <c r="F838" s="386">
        <f t="shared" si="47"/>
        <v>615.17500000000007</v>
      </c>
      <c r="G838" s="386">
        <f t="shared" si="47"/>
        <v>482.62500000000006</v>
      </c>
    </row>
    <row r="839" spans="1:7" ht="14" hidden="1" x14ac:dyDescent="0.15">
      <c r="A839" s="381">
        <v>27</v>
      </c>
      <c r="B839" s="387"/>
      <c r="C839" s="386">
        <f t="shared" si="47"/>
        <v>1238.875</v>
      </c>
      <c r="D839" s="386">
        <f t="shared" si="47"/>
        <v>1188.5500000000002</v>
      </c>
      <c r="E839" s="386">
        <f t="shared" si="47"/>
        <v>860.75000000000011</v>
      </c>
      <c r="F839" s="386">
        <f t="shared" si="47"/>
        <v>615.17500000000007</v>
      </c>
      <c r="G839" s="386">
        <f t="shared" si="47"/>
        <v>482.62500000000006</v>
      </c>
    </row>
    <row r="840" spans="1:7" ht="14" hidden="1" x14ac:dyDescent="0.15">
      <c r="A840" s="381">
        <v>28</v>
      </c>
      <c r="B840" s="387"/>
      <c r="C840" s="386">
        <f t="shared" si="47"/>
        <v>1238.875</v>
      </c>
      <c r="D840" s="386">
        <f t="shared" si="47"/>
        <v>1188.5500000000002</v>
      </c>
      <c r="E840" s="386">
        <f t="shared" si="47"/>
        <v>860.75000000000011</v>
      </c>
      <c r="F840" s="386">
        <f t="shared" si="47"/>
        <v>615.17500000000007</v>
      </c>
      <c r="G840" s="386">
        <f t="shared" si="47"/>
        <v>482.62500000000006</v>
      </c>
    </row>
    <row r="841" spans="1:7" ht="14" hidden="1" x14ac:dyDescent="0.15">
      <c r="A841" s="381">
        <v>29</v>
      </c>
      <c r="B841" s="387"/>
      <c r="C841" s="386">
        <f t="shared" si="47"/>
        <v>1238.875</v>
      </c>
      <c r="D841" s="386">
        <f t="shared" si="47"/>
        <v>1188.5500000000002</v>
      </c>
      <c r="E841" s="386">
        <f t="shared" si="47"/>
        <v>860.75000000000011</v>
      </c>
      <c r="F841" s="386">
        <f t="shared" si="47"/>
        <v>615.17500000000007</v>
      </c>
      <c r="G841" s="386">
        <f t="shared" si="47"/>
        <v>482.62500000000006</v>
      </c>
    </row>
    <row r="842" spans="1:7" ht="14" hidden="1" x14ac:dyDescent="0.15">
      <c r="A842" s="381">
        <v>30</v>
      </c>
      <c r="B842" s="387"/>
      <c r="C842" s="386">
        <f t="shared" si="47"/>
        <v>1397.5500000000002</v>
      </c>
      <c r="D842" s="386">
        <f t="shared" si="47"/>
        <v>1341.1750000000002</v>
      </c>
      <c r="E842" s="386">
        <f t="shared" si="47"/>
        <v>957.55000000000007</v>
      </c>
      <c r="F842" s="386">
        <f t="shared" si="47"/>
        <v>684.2</v>
      </c>
      <c r="G842" s="386">
        <f t="shared" si="47"/>
        <v>537.07500000000005</v>
      </c>
    </row>
    <row r="843" spans="1:7" ht="14" hidden="1" x14ac:dyDescent="0.15">
      <c r="A843" s="381">
        <v>31</v>
      </c>
      <c r="B843" s="387"/>
      <c r="C843" s="386">
        <f t="shared" si="47"/>
        <v>1397.5500000000002</v>
      </c>
      <c r="D843" s="386">
        <f t="shared" si="47"/>
        <v>1341.1750000000002</v>
      </c>
      <c r="E843" s="386">
        <f t="shared" si="47"/>
        <v>957.55000000000007</v>
      </c>
      <c r="F843" s="386">
        <f t="shared" si="47"/>
        <v>684.2</v>
      </c>
      <c r="G843" s="386">
        <f t="shared" si="47"/>
        <v>537.07500000000005</v>
      </c>
    </row>
    <row r="844" spans="1:7" ht="14" hidden="1" x14ac:dyDescent="0.15">
      <c r="A844" s="381">
        <v>32</v>
      </c>
      <c r="B844" s="387"/>
      <c r="C844" s="386">
        <f t="shared" si="47"/>
        <v>1397.5500000000002</v>
      </c>
      <c r="D844" s="386">
        <f t="shared" si="47"/>
        <v>1341.1750000000002</v>
      </c>
      <c r="E844" s="386">
        <f t="shared" si="47"/>
        <v>957.55000000000007</v>
      </c>
      <c r="F844" s="386">
        <f t="shared" si="47"/>
        <v>684.2</v>
      </c>
      <c r="G844" s="386">
        <f t="shared" si="47"/>
        <v>537.07500000000005</v>
      </c>
    </row>
    <row r="845" spans="1:7" ht="14" hidden="1" x14ac:dyDescent="0.15">
      <c r="A845" s="381">
        <v>33</v>
      </c>
      <c r="B845" s="387"/>
      <c r="C845" s="386">
        <f t="shared" si="47"/>
        <v>1397.5500000000002</v>
      </c>
      <c r="D845" s="386">
        <f t="shared" si="47"/>
        <v>1341.1750000000002</v>
      </c>
      <c r="E845" s="386">
        <f t="shared" si="47"/>
        <v>957.55000000000007</v>
      </c>
      <c r="F845" s="386">
        <f t="shared" si="47"/>
        <v>684.2</v>
      </c>
      <c r="G845" s="386">
        <f t="shared" si="47"/>
        <v>537.07500000000005</v>
      </c>
    </row>
    <row r="846" spans="1:7" ht="14" hidden="1" x14ac:dyDescent="0.15">
      <c r="A846" s="381">
        <v>34</v>
      </c>
      <c r="B846" s="387"/>
      <c r="C846" s="386">
        <f t="shared" si="47"/>
        <v>1397.5500000000002</v>
      </c>
      <c r="D846" s="386">
        <f t="shared" si="47"/>
        <v>1341.1750000000002</v>
      </c>
      <c r="E846" s="386">
        <f t="shared" si="47"/>
        <v>957.55000000000007</v>
      </c>
      <c r="F846" s="386">
        <f t="shared" si="47"/>
        <v>684.2</v>
      </c>
      <c r="G846" s="386">
        <f t="shared" si="47"/>
        <v>537.07500000000005</v>
      </c>
    </row>
    <row r="847" spans="1:7" ht="14" hidden="1" x14ac:dyDescent="0.15">
      <c r="A847" s="381">
        <v>35</v>
      </c>
      <c r="B847" s="387"/>
      <c r="C847" s="386">
        <f t="shared" ref="C847:G862" si="48">+C322*$K$3</f>
        <v>1582.075</v>
      </c>
      <c r="D847" s="386">
        <f t="shared" si="48"/>
        <v>1517.7250000000001</v>
      </c>
      <c r="E847" s="386">
        <f t="shared" si="48"/>
        <v>1071.95</v>
      </c>
      <c r="F847" s="386">
        <f t="shared" si="48"/>
        <v>766.15000000000009</v>
      </c>
      <c r="G847" s="386">
        <f t="shared" si="48"/>
        <v>601.15000000000009</v>
      </c>
    </row>
    <row r="848" spans="1:7" ht="14" hidden="1" x14ac:dyDescent="0.15">
      <c r="A848" s="381">
        <v>36</v>
      </c>
      <c r="B848" s="387"/>
      <c r="C848" s="386">
        <f t="shared" si="48"/>
        <v>1582.075</v>
      </c>
      <c r="D848" s="386">
        <f t="shared" si="48"/>
        <v>1517.7250000000001</v>
      </c>
      <c r="E848" s="386">
        <f t="shared" si="48"/>
        <v>1071.95</v>
      </c>
      <c r="F848" s="386">
        <f t="shared" si="48"/>
        <v>766.15000000000009</v>
      </c>
      <c r="G848" s="386">
        <f t="shared" si="48"/>
        <v>601.15000000000009</v>
      </c>
    </row>
    <row r="849" spans="1:7" ht="14" hidden="1" x14ac:dyDescent="0.15">
      <c r="A849" s="381">
        <v>37</v>
      </c>
      <c r="B849" s="387"/>
      <c r="C849" s="386">
        <f t="shared" si="48"/>
        <v>1582.075</v>
      </c>
      <c r="D849" s="386">
        <f t="shared" si="48"/>
        <v>1517.7250000000001</v>
      </c>
      <c r="E849" s="386">
        <f t="shared" si="48"/>
        <v>1071.95</v>
      </c>
      <c r="F849" s="386">
        <f t="shared" si="48"/>
        <v>766.15000000000009</v>
      </c>
      <c r="G849" s="386">
        <f t="shared" si="48"/>
        <v>601.15000000000009</v>
      </c>
    </row>
    <row r="850" spans="1:7" ht="14" hidden="1" x14ac:dyDescent="0.15">
      <c r="A850" s="381">
        <v>38</v>
      </c>
      <c r="B850" s="387"/>
      <c r="C850" s="386">
        <f t="shared" si="48"/>
        <v>1582.075</v>
      </c>
      <c r="D850" s="386">
        <f t="shared" si="48"/>
        <v>1517.7250000000001</v>
      </c>
      <c r="E850" s="386">
        <f t="shared" si="48"/>
        <v>1071.95</v>
      </c>
      <c r="F850" s="386">
        <f t="shared" si="48"/>
        <v>766.15000000000009</v>
      </c>
      <c r="G850" s="386">
        <f t="shared" si="48"/>
        <v>601.15000000000009</v>
      </c>
    </row>
    <row r="851" spans="1:7" ht="14" hidden="1" x14ac:dyDescent="0.15">
      <c r="A851" s="381">
        <v>39</v>
      </c>
      <c r="B851" s="387"/>
      <c r="C851" s="386">
        <f t="shared" si="48"/>
        <v>1582.075</v>
      </c>
      <c r="D851" s="386">
        <f t="shared" si="48"/>
        <v>1517.7250000000001</v>
      </c>
      <c r="E851" s="386">
        <f t="shared" si="48"/>
        <v>1071.95</v>
      </c>
      <c r="F851" s="386">
        <f t="shared" si="48"/>
        <v>766.15000000000009</v>
      </c>
      <c r="G851" s="386">
        <f t="shared" si="48"/>
        <v>601.15000000000009</v>
      </c>
    </row>
    <row r="852" spans="1:7" ht="14" hidden="1" x14ac:dyDescent="0.15">
      <c r="A852" s="381">
        <v>40</v>
      </c>
      <c r="B852" s="387"/>
      <c r="C852" s="386">
        <f t="shared" si="48"/>
        <v>1794.3750000000002</v>
      </c>
      <c r="D852" s="386">
        <f t="shared" si="48"/>
        <v>1721.5000000000002</v>
      </c>
      <c r="E852" s="386">
        <f t="shared" si="48"/>
        <v>1206.4250000000002</v>
      </c>
      <c r="F852" s="386">
        <f t="shared" si="48"/>
        <v>862.12500000000011</v>
      </c>
      <c r="G852" s="386">
        <f t="shared" si="48"/>
        <v>676.22500000000002</v>
      </c>
    </row>
    <row r="853" spans="1:7" ht="14" hidden="1" x14ac:dyDescent="0.15">
      <c r="A853" s="381">
        <v>41</v>
      </c>
      <c r="B853" s="387"/>
      <c r="C853" s="386">
        <f t="shared" si="48"/>
        <v>1794.3750000000002</v>
      </c>
      <c r="D853" s="386">
        <f t="shared" si="48"/>
        <v>1721.5000000000002</v>
      </c>
      <c r="E853" s="386">
        <f t="shared" si="48"/>
        <v>1206.4250000000002</v>
      </c>
      <c r="F853" s="386">
        <f t="shared" si="48"/>
        <v>862.12500000000011</v>
      </c>
      <c r="G853" s="386">
        <f t="shared" si="48"/>
        <v>676.22500000000002</v>
      </c>
    </row>
    <row r="854" spans="1:7" ht="14" hidden="1" x14ac:dyDescent="0.15">
      <c r="A854" s="381">
        <v>42</v>
      </c>
      <c r="B854" s="387"/>
      <c r="C854" s="386">
        <f t="shared" si="48"/>
        <v>1794.3750000000002</v>
      </c>
      <c r="D854" s="386">
        <f t="shared" si="48"/>
        <v>1721.5000000000002</v>
      </c>
      <c r="E854" s="386">
        <f t="shared" si="48"/>
        <v>1206.4250000000002</v>
      </c>
      <c r="F854" s="386">
        <f t="shared" si="48"/>
        <v>862.12500000000011</v>
      </c>
      <c r="G854" s="386">
        <f t="shared" si="48"/>
        <v>676.22500000000002</v>
      </c>
    </row>
    <row r="855" spans="1:7" ht="14" hidden="1" x14ac:dyDescent="0.15">
      <c r="A855" s="381">
        <v>43</v>
      </c>
      <c r="B855" s="387"/>
      <c r="C855" s="386">
        <f t="shared" si="48"/>
        <v>1794.3750000000002</v>
      </c>
      <c r="D855" s="386">
        <f t="shared" si="48"/>
        <v>1721.5000000000002</v>
      </c>
      <c r="E855" s="386">
        <f t="shared" si="48"/>
        <v>1206.4250000000002</v>
      </c>
      <c r="F855" s="386">
        <f t="shared" si="48"/>
        <v>862.12500000000011</v>
      </c>
      <c r="G855" s="386">
        <f t="shared" si="48"/>
        <v>676.22500000000002</v>
      </c>
    </row>
    <row r="856" spans="1:7" ht="14" hidden="1" x14ac:dyDescent="0.15">
      <c r="A856" s="381">
        <v>44</v>
      </c>
      <c r="B856" s="387"/>
      <c r="C856" s="386">
        <f t="shared" si="48"/>
        <v>1794.3750000000002</v>
      </c>
      <c r="D856" s="386">
        <f t="shared" si="48"/>
        <v>1721.5000000000002</v>
      </c>
      <c r="E856" s="386">
        <f t="shared" si="48"/>
        <v>1206.4250000000002</v>
      </c>
      <c r="F856" s="386">
        <f t="shared" si="48"/>
        <v>862.12500000000011</v>
      </c>
      <c r="G856" s="386">
        <f t="shared" si="48"/>
        <v>676.22500000000002</v>
      </c>
    </row>
    <row r="857" spans="1:7" ht="14" hidden="1" x14ac:dyDescent="0.15">
      <c r="A857" s="381">
        <v>45</v>
      </c>
      <c r="B857" s="387"/>
      <c r="C857" s="386">
        <f t="shared" si="48"/>
        <v>2030.6000000000001</v>
      </c>
      <c r="D857" s="386">
        <f t="shared" si="48"/>
        <v>1948.3750000000002</v>
      </c>
      <c r="E857" s="386">
        <f t="shared" si="48"/>
        <v>1358.2250000000001</v>
      </c>
      <c r="F857" s="386">
        <f t="shared" si="48"/>
        <v>970.2</v>
      </c>
      <c r="G857" s="386">
        <f t="shared" si="48"/>
        <v>761.75000000000011</v>
      </c>
    </row>
    <row r="858" spans="1:7" ht="14" hidden="1" x14ac:dyDescent="0.15">
      <c r="A858" s="381">
        <v>46</v>
      </c>
      <c r="B858" s="387"/>
      <c r="C858" s="386">
        <f t="shared" si="48"/>
        <v>2030.6000000000001</v>
      </c>
      <c r="D858" s="386">
        <f t="shared" si="48"/>
        <v>1948.3750000000002</v>
      </c>
      <c r="E858" s="386">
        <f t="shared" si="48"/>
        <v>1358.2250000000001</v>
      </c>
      <c r="F858" s="386">
        <f t="shared" si="48"/>
        <v>970.2</v>
      </c>
      <c r="G858" s="386">
        <f t="shared" si="48"/>
        <v>761.75000000000011</v>
      </c>
    </row>
    <row r="859" spans="1:7" ht="14" hidden="1" x14ac:dyDescent="0.15">
      <c r="A859" s="381">
        <v>47</v>
      </c>
      <c r="B859" s="387"/>
      <c r="C859" s="386">
        <f t="shared" si="48"/>
        <v>2030.6000000000001</v>
      </c>
      <c r="D859" s="386">
        <f t="shared" si="48"/>
        <v>1948.3750000000002</v>
      </c>
      <c r="E859" s="386">
        <f t="shared" si="48"/>
        <v>1358.2250000000001</v>
      </c>
      <c r="F859" s="386">
        <f t="shared" si="48"/>
        <v>970.2</v>
      </c>
      <c r="G859" s="386">
        <f t="shared" si="48"/>
        <v>761.75000000000011</v>
      </c>
    </row>
    <row r="860" spans="1:7" ht="14" hidden="1" x14ac:dyDescent="0.15">
      <c r="A860" s="381">
        <v>48</v>
      </c>
      <c r="B860" s="387"/>
      <c r="C860" s="386">
        <f t="shared" si="48"/>
        <v>2030.6000000000001</v>
      </c>
      <c r="D860" s="386">
        <f t="shared" si="48"/>
        <v>1948.3750000000002</v>
      </c>
      <c r="E860" s="386">
        <f t="shared" si="48"/>
        <v>1358.2250000000001</v>
      </c>
      <c r="F860" s="386">
        <f t="shared" si="48"/>
        <v>970.2</v>
      </c>
      <c r="G860" s="386">
        <f t="shared" si="48"/>
        <v>761.75000000000011</v>
      </c>
    </row>
    <row r="861" spans="1:7" ht="14" hidden="1" x14ac:dyDescent="0.15">
      <c r="A861" s="381">
        <v>49</v>
      </c>
      <c r="B861" s="387"/>
      <c r="C861" s="386">
        <f t="shared" si="48"/>
        <v>2030.6000000000001</v>
      </c>
      <c r="D861" s="386">
        <f t="shared" si="48"/>
        <v>1948.3750000000002</v>
      </c>
      <c r="E861" s="386">
        <f t="shared" si="48"/>
        <v>1358.2250000000001</v>
      </c>
      <c r="F861" s="386">
        <f t="shared" si="48"/>
        <v>970.2</v>
      </c>
      <c r="G861" s="386">
        <f t="shared" si="48"/>
        <v>761.75000000000011</v>
      </c>
    </row>
    <row r="862" spans="1:7" ht="14" hidden="1" x14ac:dyDescent="0.15">
      <c r="A862" s="381">
        <v>50</v>
      </c>
      <c r="B862" s="387"/>
      <c r="C862" s="386">
        <f t="shared" si="48"/>
        <v>2297.9</v>
      </c>
      <c r="D862" s="386">
        <f t="shared" si="48"/>
        <v>2204.9500000000003</v>
      </c>
      <c r="E862" s="386">
        <f t="shared" si="48"/>
        <v>1530.3750000000002</v>
      </c>
      <c r="F862" s="386">
        <f t="shared" si="48"/>
        <v>1093.4000000000001</v>
      </c>
      <c r="G862" s="386">
        <f t="shared" si="48"/>
        <v>857.72500000000002</v>
      </c>
    </row>
    <row r="863" spans="1:7" ht="14" hidden="1" x14ac:dyDescent="0.15">
      <c r="A863" s="381">
        <v>51</v>
      </c>
      <c r="B863" s="387"/>
      <c r="C863" s="386">
        <f t="shared" ref="C863:G878" si="49">+C338*$K$3</f>
        <v>2297.9</v>
      </c>
      <c r="D863" s="386">
        <f t="shared" si="49"/>
        <v>2204.9500000000003</v>
      </c>
      <c r="E863" s="386">
        <f t="shared" si="49"/>
        <v>1530.3750000000002</v>
      </c>
      <c r="F863" s="386">
        <f t="shared" si="49"/>
        <v>1093.4000000000001</v>
      </c>
      <c r="G863" s="386">
        <f t="shared" si="49"/>
        <v>857.72500000000002</v>
      </c>
    </row>
    <row r="864" spans="1:7" ht="14" hidden="1" x14ac:dyDescent="0.15">
      <c r="A864" s="381">
        <v>52</v>
      </c>
      <c r="B864" s="387"/>
      <c r="C864" s="386">
        <f t="shared" si="49"/>
        <v>2297.9</v>
      </c>
      <c r="D864" s="386">
        <f t="shared" si="49"/>
        <v>2204.9500000000003</v>
      </c>
      <c r="E864" s="386">
        <f t="shared" si="49"/>
        <v>1530.3750000000002</v>
      </c>
      <c r="F864" s="386">
        <f t="shared" si="49"/>
        <v>1093.4000000000001</v>
      </c>
      <c r="G864" s="386">
        <f t="shared" si="49"/>
        <v>857.72500000000002</v>
      </c>
    </row>
    <row r="865" spans="1:7" ht="14" hidden="1" x14ac:dyDescent="0.15">
      <c r="A865" s="381">
        <v>53</v>
      </c>
      <c r="B865" s="387"/>
      <c r="C865" s="386">
        <f t="shared" si="49"/>
        <v>2297.9</v>
      </c>
      <c r="D865" s="386">
        <f t="shared" si="49"/>
        <v>2204.9500000000003</v>
      </c>
      <c r="E865" s="386">
        <f t="shared" si="49"/>
        <v>1530.3750000000002</v>
      </c>
      <c r="F865" s="386">
        <f t="shared" si="49"/>
        <v>1093.4000000000001</v>
      </c>
      <c r="G865" s="386">
        <f t="shared" si="49"/>
        <v>857.72500000000002</v>
      </c>
    </row>
    <row r="866" spans="1:7" ht="14" hidden="1" x14ac:dyDescent="0.15">
      <c r="A866" s="381">
        <v>54</v>
      </c>
      <c r="B866" s="387"/>
      <c r="C866" s="386">
        <f t="shared" si="49"/>
        <v>2297.9</v>
      </c>
      <c r="D866" s="386">
        <f t="shared" si="49"/>
        <v>2204.9500000000003</v>
      </c>
      <c r="E866" s="386">
        <f t="shared" si="49"/>
        <v>1530.3750000000002</v>
      </c>
      <c r="F866" s="386">
        <f t="shared" si="49"/>
        <v>1093.4000000000001</v>
      </c>
      <c r="G866" s="386">
        <f t="shared" si="49"/>
        <v>857.72500000000002</v>
      </c>
    </row>
    <row r="867" spans="1:7" ht="14" hidden="1" x14ac:dyDescent="0.15">
      <c r="A867" s="381">
        <v>55</v>
      </c>
      <c r="B867" s="387"/>
      <c r="C867" s="386">
        <f t="shared" si="49"/>
        <v>2591.875</v>
      </c>
      <c r="D867" s="386">
        <f t="shared" si="49"/>
        <v>2486.5500000000002</v>
      </c>
      <c r="E867" s="386">
        <f t="shared" si="49"/>
        <v>1722.0500000000002</v>
      </c>
      <c r="F867" s="386">
        <f t="shared" si="49"/>
        <v>1229.8000000000002</v>
      </c>
      <c r="G867" s="386">
        <f t="shared" si="49"/>
        <v>965.25000000000011</v>
      </c>
    </row>
    <row r="868" spans="1:7" ht="14" hidden="1" x14ac:dyDescent="0.15">
      <c r="A868" s="381">
        <v>56</v>
      </c>
      <c r="B868" s="387"/>
      <c r="C868" s="386">
        <f t="shared" si="49"/>
        <v>2591.875</v>
      </c>
      <c r="D868" s="386">
        <f t="shared" si="49"/>
        <v>2486.5500000000002</v>
      </c>
      <c r="E868" s="386">
        <f t="shared" si="49"/>
        <v>1722.0500000000002</v>
      </c>
      <c r="F868" s="386">
        <f t="shared" si="49"/>
        <v>1229.8000000000002</v>
      </c>
      <c r="G868" s="386">
        <f t="shared" si="49"/>
        <v>965.25000000000011</v>
      </c>
    </row>
    <row r="869" spans="1:7" ht="14" hidden="1" x14ac:dyDescent="0.15">
      <c r="A869" s="381">
        <v>57</v>
      </c>
      <c r="B869" s="387"/>
      <c r="C869" s="386">
        <f t="shared" si="49"/>
        <v>2591.875</v>
      </c>
      <c r="D869" s="386">
        <f t="shared" si="49"/>
        <v>2486.5500000000002</v>
      </c>
      <c r="E869" s="386">
        <f t="shared" si="49"/>
        <v>1722.0500000000002</v>
      </c>
      <c r="F869" s="386">
        <f t="shared" si="49"/>
        <v>1229.8000000000002</v>
      </c>
      <c r="G869" s="386">
        <f t="shared" si="49"/>
        <v>965.25000000000011</v>
      </c>
    </row>
    <row r="870" spans="1:7" ht="14" hidden="1" x14ac:dyDescent="0.15">
      <c r="A870" s="381">
        <v>58</v>
      </c>
      <c r="B870" s="387"/>
      <c r="C870" s="386">
        <f t="shared" si="49"/>
        <v>2591.875</v>
      </c>
      <c r="D870" s="386">
        <f t="shared" si="49"/>
        <v>2486.5500000000002</v>
      </c>
      <c r="E870" s="386">
        <f t="shared" si="49"/>
        <v>1722.0500000000002</v>
      </c>
      <c r="F870" s="386">
        <f t="shared" si="49"/>
        <v>1229.8000000000002</v>
      </c>
      <c r="G870" s="386">
        <f t="shared" si="49"/>
        <v>965.25000000000011</v>
      </c>
    </row>
    <row r="871" spans="1:7" ht="14" hidden="1" x14ac:dyDescent="0.15">
      <c r="A871" s="381">
        <v>59</v>
      </c>
      <c r="B871" s="387"/>
      <c r="C871" s="386">
        <f t="shared" si="49"/>
        <v>2591.875</v>
      </c>
      <c r="D871" s="386">
        <f t="shared" si="49"/>
        <v>2486.5500000000002</v>
      </c>
      <c r="E871" s="386">
        <f t="shared" si="49"/>
        <v>1722.0500000000002</v>
      </c>
      <c r="F871" s="386">
        <f t="shared" si="49"/>
        <v>1229.8000000000002</v>
      </c>
      <c r="G871" s="386">
        <f t="shared" si="49"/>
        <v>965.25000000000011</v>
      </c>
    </row>
    <row r="872" spans="1:7" ht="14" hidden="1" x14ac:dyDescent="0.15">
      <c r="A872" s="381">
        <v>60</v>
      </c>
      <c r="B872" s="387"/>
      <c r="C872" s="386">
        <f t="shared" si="49"/>
        <v>2787.6750000000002</v>
      </c>
      <c r="D872" s="386">
        <f t="shared" si="49"/>
        <v>2674.65</v>
      </c>
      <c r="E872" s="386">
        <f t="shared" si="49"/>
        <v>1850.2</v>
      </c>
      <c r="F872" s="386">
        <f t="shared" si="49"/>
        <v>1321.375</v>
      </c>
      <c r="G872" s="386">
        <f t="shared" si="49"/>
        <v>1036.75</v>
      </c>
    </row>
    <row r="873" spans="1:7" ht="14" hidden="1" x14ac:dyDescent="0.15">
      <c r="A873" s="381">
        <v>61</v>
      </c>
      <c r="B873" s="387"/>
      <c r="C873" s="386">
        <f t="shared" si="49"/>
        <v>3129.2250000000004</v>
      </c>
      <c r="D873" s="386">
        <f t="shared" si="49"/>
        <v>3002.7250000000004</v>
      </c>
      <c r="E873" s="386">
        <f t="shared" si="49"/>
        <v>2075.4250000000002</v>
      </c>
      <c r="F873" s="386">
        <f t="shared" si="49"/>
        <v>1482.5250000000001</v>
      </c>
      <c r="G873" s="386">
        <f t="shared" si="49"/>
        <v>1162.7</v>
      </c>
    </row>
    <row r="874" spans="1:7" ht="14" hidden="1" x14ac:dyDescent="0.15">
      <c r="A874" s="381">
        <v>62</v>
      </c>
      <c r="B874" s="387"/>
      <c r="C874" s="386">
        <f t="shared" si="49"/>
        <v>3499.3750000000005</v>
      </c>
      <c r="D874" s="386">
        <f t="shared" si="49"/>
        <v>3357.7500000000005</v>
      </c>
      <c r="E874" s="386">
        <f t="shared" si="49"/>
        <v>2319.3500000000004</v>
      </c>
      <c r="F874" s="386">
        <f t="shared" si="49"/>
        <v>1656.325</v>
      </c>
      <c r="G874" s="386">
        <f t="shared" si="49"/>
        <v>1299.9250000000002</v>
      </c>
    </row>
    <row r="875" spans="1:7" ht="14" hidden="1" x14ac:dyDescent="0.15">
      <c r="A875" s="381">
        <v>63</v>
      </c>
      <c r="B875" s="387"/>
      <c r="C875" s="386">
        <f t="shared" si="49"/>
        <v>3896.4750000000004</v>
      </c>
      <c r="D875" s="386">
        <f t="shared" si="49"/>
        <v>3739.1750000000002</v>
      </c>
      <c r="E875" s="386">
        <f t="shared" si="49"/>
        <v>2583.625</v>
      </c>
      <c r="F875" s="386">
        <f t="shared" si="49"/>
        <v>1845.5250000000001</v>
      </c>
      <c r="G875" s="386">
        <f t="shared" si="49"/>
        <v>1448.4250000000002</v>
      </c>
    </row>
    <row r="876" spans="1:7" ht="14" hidden="1" x14ac:dyDescent="0.15">
      <c r="A876" s="381">
        <v>64</v>
      </c>
      <c r="B876" s="387"/>
      <c r="C876" s="386">
        <f t="shared" si="49"/>
        <v>4323</v>
      </c>
      <c r="D876" s="386">
        <f t="shared" si="49"/>
        <v>4147.8250000000007</v>
      </c>
      <c r="E876" s="386">
        <f t="shared" si="49"/>
        <v>2867.4250000000002</v>
      </c>
      <c r="F876" s="386">
        <f t="shared" si="49"/>
        <v>2048.2000000000003</v>
      </c>
      <c r="G876" s="386">
        <f t="shared" si="49"/>
        <v>1606.2750000000001</v>
      </c>
    </row>
    <row r="877" spans="1:7" ht="14" hidden="1" x14ac:dyDescent="0.15">
      <c r="A877" s="381">
        <v>65</v>
      </c>
      <c r="B877" s="387"/>
      <c r="C877" s="386">
        <f t="shared" si="49"/>
        <v>4777.3</v>
      </c>
      <c r="D877" s="386">
        <f t="shared" si="49"/>
        <v>4583.7000000000007</v>
      </c>
      <c r="E877" s="386">
        <f t="shared" si="49"/>
        <v>3170.7500000000005</v>
      </c>
      <c r="F877" s="386">
        <f t="shared" si="49"/>
        <v>2264.3500000000004</v>
      </c>
      <c r="G877" s="386">
        <f t="shared" si="49"/>
        <v>1776.5000000000002</v>
      </c>
    </row>
    <row r="878" spans="1:7" ht="14" hidden="1" x14ac:dyDescent="0.15">
      <c r="A878" s="381">
        <v>66</v>
      </c>
      <c r="B878" s="387"/>
      <c r="C878" s="386">
        <f t="shared" si="49"/>
        <v>5259.375</v>
      </c>
      <c r="D878" s="386">
        <f t="shared" si="49"/>
        <v>5046.5250000000005</v>
      </c>
      <c r="E878" s="386">
        <f t="shared" si="49"/>
        <v>3494.4250000000002</v>
      </c>
      <c r="F878" s="386">
        <f t="shared" si="49"/>
        <v>2495.625</v>
      </c>
      <c r="G878" s="386">
        <f t="shared" si="49"/>
        <v>1958.0000000000002</v>
      </c>
    </row>
    <row r="879" spans="1:7" ht="14" hidden="1" x14ac:dyDescent="0.15">
      <c r="A879" s="381">
        <v>67</v>
      </c>
      <c r="B879" s="387"/>
      <c r="C879" s="386">
        <f t="shared" ref="C879:G894" si="50">+C354*$K$3</f>
        <v>5769.7750000000005</v>
      </c>
      <c r="D879" s="386">
        <f t="shared" si="50"/>
        <v>5536.0250000000005</v>
      </c>
      <c r="E879" s="386">
        <f t="shared" si="50"/>
        <v>3836.8</v>
      </c>
      <c r="F879" s="386">
        <f t="shared" si="50"/>
        <v>2740.1000000000004</v>
      </c>
      <c r="G879" s="386">
        <f t="shared" si="50"/>
        <v>2149.6750000000002</v>
      </c>
    </row>
    <row r="880" spans="1:7" ht="14" hidden="1" x14ac:dyDescent="0.15">
      <c r="A880" s="381">
        <v>68</v>
      </c>
      <c r="B880" s="387"/>
      <c r="C880" s="386">
        <f t="shared" si="50"/>
        <v>6308.2250000000004</v>
      </c>
      <c r="D880" s="386">
        <f t="shared" si="50"/>
        <v>6052.4750000000004</v>
      </c>
      <c r="E880" s="386">
        <f t="shared" si="50"/>
        <v>4199.25</v>
      </c>
      <c r="F880" s="386">
        <f t="shared" si="50"/>
        <v>2999.4250000000002</v>
      </c>
      <c r="G880" s="386">
        <f t="shared" si="50"/>
        <v>2353.4500000000003</v>
      </c>
    </row>
    <row r="881" spans="1:7" ht="14" hidden="1" x14ac:dyDescent="0.15">
      <c r="A881" s="381">
        <v>69</v>
      </c>
      <c r="B881" s="387"/>
      <c r="C881" s="386">
        <f t="shared" si="50"/>
        <v>6874.7250000000004</v>
      </c>
      <c r="D881" s="386">
        <f t="shared" si="50"/>
        <v>6596.4250000000002</v>
      </c>
      <c r="E881" s="386">
        <f t="shared" si="50"/>
        <v>4581.5</v>
      </c>
      <c r="F881" s="386">
        <f t="shared" si="50"/>
        <v>3271.6750000000002</v>
      </c>
      <c r="G881" s="386">
        <f t="shared" si="50"/>
        <v>2566.8500000000004</v>
      </c>
    </row>
    <row r="882" spans="1:7" ht="14" hidden="1" x14ac:dyDescent="0.15">
      <c r="A882" s="381">
        <v>70</v>
      </c>
      <c r="B882" s="387"/>
      <c r="C882" s="386">
        <f t="shared" si="50"/>
        <v>7469.8250000000007</v>
      </c>
      <c r="D882" s="386">
        <f t="shared" si="50"/>
        <v>7167.3250000000007</v>
      </c>
      <c r="E882" s="386">
        <f t="shared" si="50"/>
        <v>4983</v>
      </c>
      <c r="F882" s="386">
        <f t="shared" si="50"/>
        <v>3559.05</v>
      </c>
      <c r="G882" s="386">
        <f t="shared" si="50"/>
        <v>2792.3500000000004</v>
      </c>
    </row>
    <row r="883" spans="1:7" ht="14" hidden="1" x14ac:dyDescent="0.15">
      <c r="A883" s="381">
        <v>71</v>
      </c>
      <c r="B883" s="387"/>
      <c r="C883" s="386">
        <f t="shared" si="50"/>
        <v>8092.9750000000004</v>
      </c>
      <c r="D883" s="386">
        <f t="shared" si="50"/>
        <v>7764.9000000000005</v>
      </c>
      <c r="E883" s="386">
        <f t="shared" si="50"/>
        <v>5404.85</v>
      </c>
      <c r="F883" s="386">
        <f t="shared" si="50"/>
        <v>3859.3500000000004</v>
      </c>
      <c r="G883" s="386">
        <f t="shared" si="50"/>
        <v>3028.3</v>
      </c>
    </row>
    <row r="884" spans="1:7" ht="14" hidden="1" x14ac:dyDescent="0.15">
      <c r="A884" s="381">
        <v>72</v>
      </c>
      <c r="B884" s="387"/>
      <c r="C884" s="386">
        <f t="shared" si="50"/>
        <v>8743.9000000000015</v>
      </c>
      <c r="D884" s="386">
        <f t="shared" si="50"/>
        <v>8389.7000000000007</v>
      </c>
      <c r="E884" s="386">
        <f t="shared" si="50"/>
        <v>5846.2250000000004</v>
      </c>
      <c r="F884" s="386">
        <f t="shared" si="50"/>
        <v>4175.3250000000007</v>
      </c>
      <c r="G884" s="386">
        <f t="shared" si="50"/>
        <v>3275.2500000000005</v>
      </c>
    </row>
    <row r="885" spans="1:7" ht="14" hidden="1" x14ac:dyDescent="0.15">
      <c r="A885" s="381">
        <v>73</v>
      </c>
      <c r="B885" s="387"/>
      <c r="C885" s="386">
        <f t="shared" si="50"/>
        <v>9423.4250000000011</v>
      </c>
      <c r="D885" s="386">
        <f t="shared" si="50"/>
        <v>9041.1750000000011</v>
      </c>
      <c r="E885" s="386">
        <f t="shared" si="50"/>
        <v>6306.85</v>
      </c>
      <c r="F885" s="386">
        <f t="shared" si="50"/>
        <v>4503.9500000000007</v>
      </c>
      <c r="G885" s="386">
        <f t="shared" si="50"/>
        <v>3533.2000000000003</v>
      </c>
    </row>
    <row r="886" spans="1:7" ht="14" hidden="1" x14ac:dyDescent="0.15">
      <c r="A886" s="381">
        <v>74</v>
      </c>
      <c r="B886" s="387"/>
      <c r="C886" s="386">
        <f t="shared" si="50"/>
        <v>10131</v>
      </c>
      <c r="D886" s="386">
        <f t="shared" si="50"/>
        <v>9720.1500000000015</v>
      </c>
      <c r="E886" s="386">
        <f t="shared" si="50"/>
        <v>6787.8250000000007</v>
      </c>
      <c r="F886" s="386">
        <f t="shared" si="50"/>
        <v>4847.1500000000005</v>
      </c>
      <c r="G886" s="386">
        <f t="shared" si="50"/>
        <v>3803.2500000000005</v>
      </c>
    </row>
    <row r="887" spans="1:7" ht="14" hidden="1" x14ac:dyDescent="0.15">
      <c r="A887" s="381">
        <v>75</v>
      </c>
      <c r="B887" s="387"/>
      <c r="C887" s="386">
        <f t="shared" si="50"/>
        <v>10865.525000000001</v>
      </c>
      <c r="D887" s="386">
        <f t="shared" si="50"/>
        <v>10425.525000000001</v>
      </c>
      <c r="E887" s="386">
        <f t="shared" si="50"/>
        <v>7288.05</v>
      </c>
      <c r="F887" s="386">
        <f t="shared" si="50"/>
        <v>5204.9250000000002</v>
      </c>
      <c r="G887" s="386">
        <f t="shared" si="50"/>
        <v>4082.9250000000002</v>
      </c>
    </row>
    <row r="888" spans="1:7" ht="14" hidden="1" x14ac:dyDescent="0.15">
      <c r="A888" s="381">
        <v>76</v>
      </c>
      <c r="B888" s="387"/>
      <c r="C888" s="386">
        <f t="shared" si="50"/>
        <v>10865.525000000001</v>
      </c>
      <c r="D888" s="386">
        <f t="shared" si="50"/>
        <v>10425.525000000001</v>
      </c>
      <c r="E888" s="386">
        <f t="shared" si="50"/>
        <v>7288.05</v>
      </c>
      <c r="F888" s="386">
        <f t="shared" si="50"/>
        <v>5204.9250000000002</v>
      </c>
      <c r="G888" s="386">
        <f t="shared" si="50"/>
        <v>4082.9250000000002</v>
      </c>
    </row>
    <row r="889" spans="1:7" ht="14" hidden="1" x14ac:dyDescent="0.15">
      <c r="A889" s="381">
        <v>77</v>
      </c>
      <c r="B889" s="387"/>
      <c r="C889" s="386">
        <f t="shared" si="50"/>
        <v>10865.525000000001</v>
      </c>
      <c r="D889" s="386">
        <f t="shared" si="50"/>
        <v>10425.525000000001</v>
      </c>
      <c r="E889" s="386">
        <f t="shared" si="50"/>
        <v>7288.05</v>
      </c>
      <c r="F889" s="386">
        <f t="shared" si="50"/>
        <v>5204.9250000000002</v>
      </c>
      <c r="G889" s="386">
        <f t="shared" si="50"/>
        <v>4082.9250000000002</v>
      </c>
    </row>
    <row r="890" spans="1:7" ht="14" hidden="1" x14ac:dyDescent="0.15">
      <c r="A890" s="381">
        <v>78</v>
      </c>
      <c r="B890" s="387"/>
      <c r="C890" s="386">
        <f t="shared" si="50"/>
        <v>10865.525000000001</v>
      </c>
      <c r="D890" s="386">
        <f t="shared" si="50"/>
        <v>10425.525000000001</v>
      </c>
      <c r="E890" s="386">
        <f t="shared" si="50"/>
        <v>7288.05</v>
      </c>
      <c r="F890" s="386">
        <f t="shared" si="50"/>
        <v>5204.9250000000002</v>
      </c>
      <c r="G890" s="386">
        <f t="shared" si="50"/>
        <v>4082.9250000000002</v>
      </c>
    </row>
    <row r="891" spans="1:7" ht="14" hidden="1" x14ac:dyDescent="0.15">
      <c r="A891" s="381">
        <v>79</v>
      </c>
      <c r="B891" s="387"/>
      <c r="C891" s="386">
        <f t="shared" si="50"/>
        <v>10865.525000000001</v>
      </c>
      <c r="D891" s="386">
        <f t="shared" si="50"/>
        <v>10425.525000000001</v>
      </c>
      <c r="E891" s="386">
        <f t="shared" si="50"/>
        <v>7288.05</v>
      </c>
      <c r="F891" s="386">
        <f t="shared" si="50"/>
        <v>5204.9250000000002</v>
      </c>
      <c r="G891" s="386">
        <f t="shared" si="50"/>
        <v>4082.9250000000002</v>
      </c>
    </row>
    <row r="892" spans="1:7" ht="14" hidden="1" x14ac:dyDescent="0.15">
      <c r="A892" s="381">
        <v>80</v>
      </c>
      <c r="B892" s="387"/>
      <c r="C892" s="386">
        <f t="shared" si="50"/>
        <v>10865.525000000001</v>
      </c>
      <c r="D892" s="386">
        <f t="shared" si="50"/>
        <v>10425.525000000001</v>
      </c>
      <c r="E892" s="386">
        <f t="shared" si="50"/>
        <v>7288.05</v>
      </c>
      <c r="F892" s="386">
        <f t="shared" si="50"/>
        <v>5204.9250000000002</v>
      </c>
      <c r="G892" s="386">
        <f t="shared" si="50"/>
        <v>4082.9250000000002</v>
      </c>
    </row>
    <row r="893" spans="1:7" ht="14" hidden="1" x14ac:dyDescent="0.15">
      <c r="A893" s="381">
        <v>81</v>
      </c>
      <c r="B893" s="387"/>
      <c r="C893" s="386">
        <f t="shared" si="50"/>
        <v>10865.525000000001</v>
      </c>
      <c r="D893" s="386">
        <f t="shared" si="50"/>
        <v>10425.525000000001</v>
      </c>
      <c r="E893" s="386">
        <f t="shared" si="50"/>
        <v>7288.05</v>
      </c>
      <c r="F893" s="386">
        <f t="shared" si="50"/>
        <v>5204.9250000000002</v>
      </c>
      <c r="G893" s="386">
        <f t="shared" si="50"/>
        <v>4082.9250000000002</v>
      </c>
    </row>
    <row r="894" spans="1:7" ht="14" hidden="1" x14ac:dyDescent="0.15">
      <c r="A894" s="381">
        <v>82</v>
      </c>
      <c r="B894" s="387"/>
      <c r="C894" s="386">
        <f t="shared" si="50"/>
        <v>10865.525000000001</v>
      </c>
      <c r="D894" s="386">
        <f t="shared" si="50"/>
        <v>10425.525000000001</v>
      </c>
      <c r="E894" s="386">
        <f t="shared" si="50"/>
        <v>7288.05</v>
      </c>
      <c r="F894" s="386">
        <f t="shared" si="50"/>
        <v>5204.9250000000002</v>
      </c>
      <c r="G894" s="386">
        <f t="shared" si="50"/>
        <v>4082.9250000000002</v>
      </c>
    </row>
    <row r="895" spans="1:7" ht="14" hidden="1" x14ac:dyDescent="0.15">
      <c r="A895" s="381">
        <v>83</v>
      </c>
      <c r="B895" s="387"/>
      <c r="C895" s="386">
        <f t="shared" ref="C895:G899" si="51">+C370*$K$3</f>
        <v>10865.525000000001</v>
      </c>
      <c r="D895" s="386">
        <f t="shared" si="51"/>
        <v>10425.525000000001</v>
      </c>
      <c r="E895" s="386">
        <f t="shared" si="51"/>
        <v>7288.05</v>
      </c>
      <c r="F895" s="386">
        <f t="shared" si="51"/>
        <v>5204.9250000000002</v>
      </c>
      <c r="G895" s="386">
        <f t="shared" si="51"/>
        <v>4082.9250000000002</v>
      </c>
    </row>
    <row r="896" spans="1:7" ht="14" hidden="1" x14ac:dyDescent="0.15">
      <c r="A896" s="381">
        <v>84</v>
      </c>
      <c r="B896" s="387" t="s">
        <v>3</v>
      </c>
      <c r="C896" s="386">
        <f t="shared" si="51"/>
        <v>10865.525000000001</v>
      </c>
      <c r="D896" s="386">
        <f t="shared" si="51"/>
        <v>10425.525000000001</v>
      </c>
      <c r="E896" s="386">
        <f t="shared" si="51"/>
        <v>7288.05</v>
      </c>
      <c r="F896" s="386">
        <f t="shared" si="51"/>
        <v>5204.9250000000002</v>
      </c>
      <c r="G896" s="386">
        <f t="shared" si="51"/>
        <v>4082.9250000000002</v>
      </c>
    </row>
    <row r="897" spans="1:7" ht="14" hidden="1" x14ac:dyDescent="0.15">
      <c r="A897" s="381">
        <v>1</v>
      </c>
      <c r="B897" s="387" t="s">
        <v>4</v>
      </c>
      <c r="C897" s="386">
        <f t="shared" si="51"/>
        <v>535.97500000000002</v>
      </c>
      <c r="D897" s="386">
        <f t="shared" si="51"/>
        <v>514.52500000000009</v>
      </c>
      <c r="E897" s="386">
        <f t="shared" si="51"/>
        <v>382.25000000000006</v>
      </c>
      <c r="F897" s="386">
        <f t="shared" si="51"/>
        <v>273.35000000000002</v>
      </c>
      <c r="G897" s="386">
        <f t="shared" si="51"/>
        <v>215.32500000000002</v>
      </c>
    </row>
    <row r="898" spans="1:7" ht="14" hidden="1" x14ac:dyDescent="0.15">
      <c r="A898" s="381">
        <v>2</v>
      </c>
      <c r="B898" s="387" t="s">
        <v>1</v>
      </c>
      <c r="C898" s="386">
        <f t="shared" si="51"/>
        <v>911.62500000000011</v>
      </c>
      <c r="D898" s="386">
        <f t="shared" si="51"/>
        <v>874.22500000000002</v>
      </c>
      <c r="E898" s="386">
        <f t="shared" si="51"/>
        <v>649.55000000000007</v>
      </c>
      <c r="F898" s="386">
        <f t="shared" si="51"/>
        <v>464.47500000000002</v>
      </c>
      <c r="G898" s="386">
        <f t="shared" si="51"/>
        <v>363.82500000000005</v>
      </c>
    </row>
    <row r="899" spans="1:7" ht="15" hidden="1" thickBot="1" x14ac:dyDescent="0.2">
      <c r="A899" s="388">
        <v>3</v>
      </c>
      <c r="B899" s="389" t="s">
        <v>5</v>
      </c>
      <c r="C899" s="386">
        <f t="shared" si="51"/>
        <v>1287</v>
      </c>
      <c r="D899" s="386">
        <f t="shared" si="51"/>
        <v>1235.0250000000001</v>
      </c>
      <c r="E899" s="386">
        <f t="shared" si="51"/>
        <v>917.67500000000007</v>
      </c>
      <c r="F899" s="386">
        <f t="shared" si="51"/>
        <v>655.6</v>
      </c>
      <c r="G899" s="386">
        <f t="shared" si="51"/>
        <v>514.25</v>
      </c>
    </row>
    <row r="900" spans="1:7" ht="14" hidden="1" thickBot="1" x14ac:dyDescent="0.2"/>
    <row r="901" spans="1:7" ht="18" hidden="1" x14ac:dyDescent="0.2">
      <c r="A901" s="525" t="s">
        <v>25</v>
      </c>
      <c r="B901" s="526"/>
      <c r="C901" s="526"/>
      <c r="D901" s="526"/>
      <c r="E901" s="526"/>
      <c r="F901" s="526"/>
      <c r="G901" s="526"/>
    </row>
    <row r="902" spans="1:7" ht="18" hidden="1" x14ac:dyDescent="0.2">
      <c r="A902" s="527" t="s">
        <v>6</v>
      </c>
      <c r="B902" s="528"/>
      <c r="C902" s="528"/>
      <c r="D902" s="528"/>
      <c r="E902" s="528"/>
      <c r="F902" s="528"/>
      <c r="G902" s="528"/>
    </row>
    <row r="903" spans="1:7" hidden="1" x14ac:dyDescent="0.15">
      <c r="A903" s="529" t="s">
        <v>0</v>
      </c>
      <c r="B903" s="530"/>
      <c r="C903" s="530"/>
      <c r="D903" s="530"/>
      <c r="E903" s="530"/>
      <c r="F903" s="530"/>
      <c r="G903" s="530"/>
    </row>
    <row r="904" spans="1:7" hidden="1" x14ac:dyDescent="0.15">
      <c r="A904" s="366" t="s">
        <v>2</v>
      </c>
      <c r="B904" s="367" t="s">
        <v>2</v>
      </c>
      <c r="C904" s="368">
        <v>0</v>
      </c>
      <c r="D904" s="368">
        <v>1000</v>
      </c>
      <c r="E904" s="368">
        <v>2000</v>
      </c>
      <c r="F904" s="380"/>
      <c r="G904" s="380"/>
    </row>
    <row r="905" spans="1:7" ht="15" hidden="1" x14ac:dyDescent="0.2">
      <c r="A905" s="366">
        <v>18</v>
      </c>
      <c r="B905" s="367"/>
      <c r="C905" s="390">
        <v>24275</v>
      </c>
      <c r="D905" s="391">
        <v>15664</v>
      </c>
      <c r="E905" s="392"/>
      <c r="F905" s="386"/>
      <c r="G905" s="386"/>
    </row>
    <row r="906" spans="1:7" ht="15" hidden="1" x14ac:dyDescent="0.2">
      <c r="A906" s="366">
        <v>19</v>
      </c>
      <c r="B906" s="367"/>
      <c r="C906" s="390">
        <v>24275</v>
      </c>
      <c r="D906" s="391">
        <v>15664</v>
      </c>
      <c r="E906" s="392"/>
      <c r="F906" s="386"/>
      <c r="G906" s="386"/>
    </row>
    <row r="907" spans="1:7" ht="15" hidden="1" x14ac:dyDescent="0.2">
      <c r="A907" s="366">
        <v>20</v>
      </c>
      <c r="B907" s="367"/>
      <c r="C907" s="390">
        <v>24275</v>
      </c>
      <c r="D907" s="391">
        <v>15664</v>
      </c>
      <c r="E907" s="392"/>
      <c r="F907" s="386"/>
      <c r="G907" s="386"/>
    </row>
    <row r="908" spans="1:7" ht="15" hidden="1" x14ac:dyDescent="0.2">
      <c r="A908" s="366">
        <v>21</v>
      </c>
      <c r="B908" s="367"/>
      <c r="C908" s="390">
        <v>24275</v>
      </c>
      <c r="D908" s="391">
        <v>15664</v>
      </c>
      <c r="E908" s="392"/>
      <c r="F908" s="386"/>
      <c r="G908" s="386"/>
    </row>
    <row r="909" spans="1:7" ht="15" hidden="1" x14ac:dyDescent="0.2">
      <c r="A909" s="366">
        <v>22</v>
      </c>
      <c r="B909" s="367"/>
      <c r="C909" s="390">
        <v>24275</v>
      </c>
      <c r="D909" s="391">
        <v>15664</v>
      </c>
      <c r="E909" s="392"/>
      <c r="F909" s="386"/>
      <c r="G909" s="386"/>
    </row>
    <row r="910" spans="1:7" ht="15" hidden="1" x14ac:dyDescent="0.2">
      <c r="A910" s="366">
        <v>23</v>
      </c>
      <c r="B910" s="367"/>
      <c r="C910" s="390">
        <v>24275</v>
      </c>
      <c r="D910" s="391">
        <v>15664</v>
      </c>
      <c r="E910" s="392"/>
      <c r="F910" s="386"/>
      <c r="G910" s="386"/>
    </row>
    <row r="911" spans="1:7" ht="15" hidden="1" x14ac:dyDescent="0.2">
      <c r="A911" s="366">
        <v>24</v>
      </c>
      <c r="B911" s="367"/>
      <c r="C911" s="390">
        <v>24275</v>
      </c>
      <c r="D911" s="391">
        <v>15664</v>
      </c>
      <c r="E911" s="392"/>
      <c r="F911" s="386"/>
      <c r="G911" s="386"/>
    </row>
    <row r="912" spans="1:7" ht="15" hidden="1" x14ac:dyDescent="0.2">
      <c r="A912" s="366">
        <v>25</v>
      </c>
      <c r="B912" s="367"/>
      <c r="C912" s="390">
        <v>26029</v>
      </c>
      <c r="D912" s="391">
        <v>16795</v>
      </c>
      <c r="E912" s="392"/>
      <c r="F912" s="386"/>
      <c r="G912" s="386"/>
    </row>
    <row r="913" spans="1:7" ht="15" hidden="1" x14ac:dyDescent="0.2">
      <c r="A913" s="366">
        <v>26</v>
      </c>
      <c r="B913" s="367"/>
      <c r="C913" s="390">
        <v>26029</v>
      </c>
      <c r="D913" s="391">
        <v>16795</v>
      </c>
      <c r="E913" s="392"/>
      <c r="F913" s="386"/>
      <c r="G913" s="386"/>
    </row>
    <row r="914" spans="1:7" ht="15" hidden="1" x14ac:dyDescent="0.2">
      <c r="A914" s="366">
        <v>27</v>
      </c>
      <c r="B914" s="367"/>
      <c r="C914" s="390">
        <v>26029</v>
      </c>
      <c r="D914" s="391">
        <v>16795</v>
      </c>
      <c r="E914" s="392"/>
      <c r="F914" s="386"/>
      <c r="G914" s="386"/>
    </row>
    <row r="915" spans="1:7" ht="15" hidden="1" x14ac:dyDescent="0.2">
      <c r="A915" s="366">
        <v>28</v>
      </c>
      <c r="B915" s="367"/>
      <c r="C915" s="390">
        <v>26029</v>
      </c>
      <c r="D915" s="391">
        <v>16795</v>
      </c>
      <c r="E915" s="392"/>
      <c r="F915" s="386"/>
      <c r="G915" s="386"/>
    </row>
    <row r="916" spans="1:7" ht="15" hidden="1" x14ac:dyDescent="0.2">
      <c r="A916" s="366">
        <v>29</v>
      </c>
      <c r="B916" s="367"/>
      <c r="C916" s="390">
        <v>26029</v>
      </c>
      <c r="D916" s="391">
        <v>16795</v>
      </c>
      <c r="E916" s="392"/>
      <c r="F916" s="386"/>
      <c r="G916" s="386"/>
    </row>
    <row r="917" spans="1:7" ht="15" hidden="1" x14ac:dyDescent="0.2">
      <c r="A917" s="366">
        <v>30</v>
      </c>
      <c r="B917" s="367"/>
      <c r="C917" s="390">
        <v>29056</v>
      </c>
      <c r="D917" s="391">
        <v>18743</v>
      </c>
      <c r="E917" s="392"/>
      <c r="F917" s="386"/>
      <c r="G917" s="386"/>
    </row>
    <row r="918" spans="1:7" ht="15" hidden="1" x14ac:dyDescent="0.2">
      <c r="A918" s="366">
        <v>31</v>
      </c>
      <c r="B918" s="367"/>
      <c r="C918" s="390">
        <v>29056</v>
      </c>
      <c r="D918" s="391">
        <v>18743</v>
      </c>
      <c r="E918" s="392"/>
      <c r="F918" s="386"/>
      <c r="G918" s="386"/>
    </row>
    <row r="919" spans="1:7" ht="15" hidden="1" x14ac:dyDescent="0.2">
      <c r="A919" s="366">
        <v>32</v>
      </c>
      <c r="B919" s="367"/>
      <c r="C919" s="390">
        <v>29056</v>
      </c>
      <c r="D919" s="391">
        <v>18743</v>
      </c>
      <c r="E919" s="392"/>
      <c r="F919" s="386"/>
      <c r="G919" s="386"/>
    </row>
    <row r="920" spans="1:7" ht="15" hidden="1" x14ac:dyDescent="0.2">
      <c r="A920" s="366">
        <v>33</v>
      </c>
      <c r="B920" s="367"/>
      <c r="C920" s="390">
        <v>29056</v>
      </c>
      <c r="D920" s="391">
        <v>18743</v>
      </c>
      <c r="E920" s="392"/>
      <c r="F920" s="386"/>
      <c r="G920" s="386"/>
    </row>
    <row r="921" spans="1:7" ht="15" hidden="1" x14ac:dyDescent="0.2">
      <c r="A921" s="366">
        <v>34</v>
      </c>
      <c r="B921" s="367"/>
      <c r="C921" s="390">
        <v>29056</v>
      </c>
      <c r="D921" s="391">
        <v>18743</v>
      </c>
      <c r="E921" s="392"/>
      <c r="F921" s="386"/>
      <c r="G921" s="386"/>
    </row>
    <row r="922" spans="1:7" ht="15" hidden="1" x14ac:dyDescent="0.2">
      <c r="A922" s="366">
        <v>35</v>
      </c>
      <c r="B922" s="367"/>
      <c r="C922" s="390">
        <v>32501</v>
      </c>
      <c r="D922" s="391">
        <v>20971</v>
      </c>
      <c r="E922" s="392"/>
      <c r="F922" s="386"/>
      <c r="G922" s="386"/>
    </row>
    <row r="923" spans="1:7" ht="15" hidden="1" x14ac:dyDescent="0.2">
      <c r="A923" s="366">
        <v>36</v>
      </c>
      <c r="B923" s="367"/>
      <c r="C923" s="390">
        <v>32501</v>
      </c>
      <c r="D923" s="391">
        <v>20971</v>
      </c>
      <c r="E923" s="392"/>
      <c r="F923" s="386"/>
      <c r="G923" s="386"/>
    </row>
    <row r="924" spans="1:7" ht="15" hidden="1" x14ac:dyDescent="0.2">
      <c r="A924" s="366">
        <v>37</v>
      </c>
      <c r="B924" s="367"/>
      <c r="C924" s="390">
        <v>32501</v>
      </c>
      <c r="D924" s="391">
        <v>20971</v>
      </c>
      <c r="E924" s="392"/>
      <c r="F924" s="386"/>
      <c r="G924" s="386"/>
    </row>
    <row r="925" spans="1:7" ht="15" hidden="1" x14ac:dyDescent="0.2">
      <c r="A925" s="366">
        <v>38</v>
      </c>
      <c r="B925" s="367"/>
      <c r="C925" s="390">
        <v>32501</v>
      </c>
      <c r="D925" s="391">
        <v>20971</v>
      </c>
      <c r="E925" s="392"/>
      <c r="F925" s="386"/>
      <c r="G925" s="386"/>
    </row>
    <row r="926" spans="1:7" ht="15" hidden="1" x14ac:dyDescent="0.2">
      <c r="A926" s="366">
        <v>39</v>
      </c>
      <c r="B926" s="367"/>
      <c r="C926" s="390">
        <v>32501</v>
      </c>
      <c r="D926" s="391">
        <v>20971</v>
      </c>
      <c r="E926" s="392"/>
      <c r="F926" s="386"/>
      <c r="G926" s="386"/>
    </row>
    <row r="927" spans="1:7" ht="15" hidden="1" x14ac:dyDescent="0.2">
      <c r="A927" s="366">
        <v>40</v>
      </c>
      <c r="B927" s="367"/>
      <c r="C927" s="390">
        <v>36436</v>
      </c>
      <c r="D927" s="391">
        <v>23507</v>
      </c>
      <c r="E927" s="392"/>
      <c r="F927" s="386"/>
      <c r="G927" s="386"/>
    </row>
    <row r="928" spans="1:7" ht="15" hidden="1" x14ac:dyDescent="0.2">
      <c r="A928" s="366">
        <v>41</v>
      </c>
      <c r="B928" s="367"/>
      <c r="C928" s="390">
        <v>36436</v>
      </c>
      <c r="D928" s="391">
        <v>23507</v>
      </c>
      <c r="E928" s="392"/>
      <c r="F928" s="386"/>
      <c r="G928" s="386"/>
    </row>
    <row r="929" spans="1:7" ht="15" hidden="1" x14ac:dyDescent="0.2">
      <c r="A929" s="366">
        <v>42</v>
      </c>
      <c r="B929" s="367"/>
      <c r="C929" s="390">
        <v>36436</v>
      </c>
      <c r="D929" s="391">
        <v>23507</v>
      </c>
      <c r="E929" s="392"/>
      <c r="F929" s="386"/>
      <c r="G929" s="386"/>
    </row>
    <row r="930" spans="1:7" ht="15" hidden="1" x14ac:dyDescent="0.2">
      <c r="A930" s="366">
        <v>43</v>
      </c>
      <c r="B930" s="367"/>
      <c r="C930" s="390">
        <v>36436</v>
      </c>
      <c r="D930" s="391">
        <v>23507</v>
      </c>
      <c r="E930" s="392"/>
      <c r="F930" s="386"/>
      <c r="G930" s="386"/>
    </row>
    <row r="931" spans="1:7" ht="15" hidden="1" x14ac:dyDescent="0.2">
      <c r="A931" s="366">
        <v>44</v>
      </c>
      <c r="B931" s="367"/>
      <c r="C931" s="390">
        <v>36436</v>
      </c>
      <c r="D931" s="391">
        <v>23507</v>
      </c>
      <c r="E931" s="392"/>
      <c r="F931" s="386"/>
      <c r="G931" s="386"/>
    </row>
    <row r="932" spans="1:7" ht="15" hidden="1" x14ac:dyDescent="0.2">
      <c r="A932" s="366">
        <v>45</v>
      </c>
      <c r="B932" s="367"/>
      <c r="C932" s="390">
        <v>40782</v>
      </c>
      <c r="D932" s="391">
        <v>26313</v>
      </c>
      <c r="E932" s="392"/>
      <c r="F932" s="386"/>
      <c r="G932" s="386"/>
    </row>
    <row r="933" spans="1:7" ht="15" hidden="1" x14ac:dyDescent="0.2">
      <c r="A933" s="366">
        <v>46</v>
      </c>
      <c r="B933" s="367"/>
      <c r="C933" s="390">
        <v>40782</v>
      </c>
      <c r="D933" s="391">
        <v>26313</v>
      </c>
      <c r="E933" s="392"/>
      <c r="F933" s="386"/>
      <c r="G933" s="386"/>
    </row>
    <row r="934" spans="1:7" ht="15" hidden="1" x14ac:dyDescent="0.2">
      <c r="A934" s="366">
        <v>47</v>
      </c>
      <c r="B934" s="367"/>
      <c r="C934" s="390">
        <v>40782</v>
      </c>
      <c r="D934" s="391">
        <v>26313</v>
      </c>
      <c r="E934" s="392"/>
      <c r="F934" s="386"/>
      <c r="G934" s="386"/>
    </row>
    <row r="935" spans="1:7" ht="15" hidden="1" x14ac:dyDescent="0.2">
      <c r="A935" s="366">
        <v>48</v>
      </c>
      <c r="B935" s="367"/>
      <c r="C935" s="390">
        <v>40782</v>
      </c>
      <c r="D935" s="391">
        <v>26313</v>
      </c>
      <c r="E935" s="392"/>
      <c r="F935" s="386"/>
      <c r="G935" s="386"/>
    </row>
    <row r="936" spans="1:7" ht="15" hidden="1" x14ac:dyDescent="0.2">
      <c r="A936" s="366">
        <v>49</v>
      </c>
      <c r="B936" s="367"/>
      <c r="C936" s="390">
        <v>40782</v>
      </c>
      <c r="D936" s="391">
        <v>26313</v>
      </c>
      <c r="E936" s="392"/>
      <c r="F936" s="386"/>
      <c r="G936" s="386"/>
    </row>
    <row r="937" spans="1:7" ht="15" hidden="1" x14ac:dyDescent="0.2">
      <c r="A937" s="366">
        <v>50</v>
      </c>
      <c r="B937" s="367"/>
      <c r="C937" s="390">
        <v>45644</v>
      </c>
      <c r="D937" s="391">
        <v>29447</v>
      </c>
      <c r="E937" s="392"/>
      <c r="F937" s="386"/>
      <c r="G937" s="386"/>
    </row>
    <row r="938" spans="1:7" ht="15" hidden="1" x14ac:dyDescent="0.2">
      <c r="A938" s="366">
        <v>51</v>
      </c>
      <c r="B938" s="367"/>
      <c r="C938" s="390">
        <v>45644</v>
      </c>
      <c r="D938" s="391">
        <v>29447</v>
      </c>
      <c r="E938" s="392"/>
      <c r="F938" s="386"/>
      <c r="G938" s="386"/>
    </row>
    <row r="939" spans="1:7" ht="15" hidden="1" x14ac:dyDescent="0.2">
      <c r="A939" s="366">
        <v>52</v>
      </c>
      <c r="B939" s="367"/>
      <c r="C939" s="390">
        <v>45644</v>
      </c>
      <c r="D939" s="391">
        <v>29447</v>
      </c>
      <c r="E939" s="392"/>
      <c r="F939" s="386"/>
      <c r="G939" s="386"/>
    </row>
    <row r="940" spans="1:7" ht="15" hidden="1" x14ac:dyDescent="0.2">
      <c r="A940" s="366">
        <v>53</v>
      </c>
      <c r="B940" s="367"/>
      <c r="C940" s="390">
        <v>45644</v>
      </c>
      <c r="D940" s="391">
        <v>29447</v>
      </c>
      <c r="E940" s="392"/>
      <c r="F940" s="386"/>
      <c r="G940" s="386"/>
    </row>
    <row r="941" spans="1:7" ht="15" hidden="1" x14ac:dyDescent="0.2">
      <c r="A941" s="366">
        <v>54</v>
      </c>
      <c r="B941" s="374"/>
      <c r="C941" s="390">
        <v>45644</v>
      </c>
      <c r="D941" s="391">
        <v>29447</v>
      </c>
      <c r="E941" s="392"/>
      <c r="F941" s="386"/>
      <c r="G941" s="386"/>
    </row>
    <row r="942" spans="1:7" ht="15" hidden="1" x14ac:dyDescent="0.2">
      <c r="A942" s="366">
        <v>55</v>
      </c>
      <c r="B942" s="374"/>
      <c r="C942" s="390">
        <v>50979</v>
      </c>
      <c r="D942" s="391">
        <v>32892</v>
      </c>
      <c r="E942" s="392"/>
      <c r="F942" s="386"/>
      <c r="G942" s="386"/>
    </row>
    <row r="943" spans="1:7" ht="15" hidden="1" x14ac:dyDescent="0.2">
      <c r="A943" s="366">
        <v>56</v>
      </c>
      <c r="B943" s="374"/>
      <c r="C943" s="390">
        <v>50979</v>
      </c>
      <c r="D943" s="391">
        <v>32892</v>
      </c>
      <c r="E943" s="392"/>
      <c r="F943" s="386"/>
      <c r="G943" s="386"/>
    </row>
    <row r="944" spans="1:7" ht="15" hidden="1" x14ac:dyDescent="0.2">
      <c r="A944" s="366">
        <v>57</v>
      </c>
      <c r="B944" s="374"/>
      <c r="C944" s="390">
        <v>50979</v>
      </c>
      <c r="D944" s="391">
        <v>32892</v>
      </c>
      <c r="E944" s="392"/>
      <c r="F944" s="386"/>
      <c r="G944" s="386"/>
    </row>
    <row r="945" spans="1:7" ht="15" hidden="1" x14ac:dyDescent="0.2">
      <c r="A945" s="366">
        <v>58</v>
      </c>
      <c r="B945" s="374"/>
      <c r="C945" s="390">
        <v>50979</v>
      </c>
      <c r="D945" s="391">
        <v>32892</v>
      </c>
      <c r="E945" s="392"/>
      <c r="F945" s="386"/>
      <c r="G945" s="386"/>
    </row>
    <row r="946" spans="1:7" ht="15" hidden="1" x14ac:dyDescent="0.2">
      <c r="A946" s="366">
        <v>59</v>
      </c>
      <c r="B946" s="374"/>
      <c r="C946" s="390">
        <v>50979</v>
      </c>
      <c r="D946" s="391">
        <v>32892</v>
      </c>
      <c r="E946" s="392"/>
      <c r="F946" s="386"/>
      <c r="G946" s="386"/>
    </row>
    <row r="947" spans="1:7" ht="15" hidden="1" x14ac:dyDescent="0.2">
      <c r="A947" s="366">
        <v>60</v>
      </c>
      <c r="B947" s="374"/>
      <c r="C947" s="390">
        <v>54518</v>
      </c>
      <c r="D947" s="391">
        <v>35175</v>
      </c>
      <c r="E947" s="392"/>
      <c r="F947" s="386"/>
      <c r="G947" s="386"/>
    </row>
    <row r="948" spans="1:7" ht="15" hidden="1" x14ac:dyDescent="0.2">
      <c r="A948" s="366">
        <v>61</v>
      </c>
      <c r="B948" s="374"/>
      <c r="C948" s="390">
        <v>60668</v>
      </c>
      <c r="D948" s="391">
        <v>39143</v>
      </c>
      <c r="E948" s="392"/>
      <c r="F948" s="386"/>
      <c r="G948" s="386"/>
    </row>
    <row r="949" spans="1:7" ht="15" hidden="1" x14ac:dyDescent="0.2">
      <c r="A949" s="366">
        <v>62</v>
      </c>
      <c r="B949" s="374"/>
      <c r="C949" s="390">
        <v>67298</v>
      </c>
      <c r="D949" s="391">
        <v>43421</v>
      </c>
      <c r="E949" s="392"/>
      <c r="F949" s="386"/>
      <c r="G949" s="386"/>
    </row>
    <row r="950" spans="1:7" ht="15" hidden="1" x14ac:dyDescent="0.2">
      <c r="A950" s="366">
        <v>63</v>
      </c>
      <c r="B950" s="374"/>
      <c r="C950" s="390">
        <v>74415</v>
      </c>
      <c r="D950" s="391">
        <v>48009</v>
      </c>
      <c r="E950" s="392"/>
      <c r="F950" s="386"/>
      <c r="G950" s="386"/>
    </row>
    <row r="951" spans="1:7" ht="15" hidden="1" x14ac:dyDescent="0.2">
      <c r="A951" s="366">
        <v>64</v>
      </c>
      <c r="B951" s="374"/>
      <c r="C951" s="390">
        <v>82011</v>
      </c>
      <c r="D951" s="391">
        <v>52912</v>
      </c>
      <c r="E951" s="392"/>
      <c r="F951" s="386"/>
      <c r="G951" s="386"/>
    </row>
    <row r="952" spans="1:7" ht="15" hidden="1" x14ac:dyDescent="0.2">
      <c r="A952" s="366">
        <v>65</v>
      </c>
      <c r="B952" s="374"/>
      <c r="C952" s="390">
        <v>90091</v>
      </c>
      <c r="D952" s="391">
        <v>58123</v>
      </c>
      <c r="E952" s="392"/>
      <c r="F952" s="386"/>
      <c r="G952" s="386"/>
    </row>
    <row r="953" spans="1:7" ht="15" hidden="1" x14ac:dyDescent="0.2">
      <c r="A953" s="366">
        <v>66</v>
      </c>
      <c r="B953" s="374"/>
      <c r="C953" s="390">
        <v>98650</v>
      </c>
      <c r="D953" s="391">
        <v>63648</v>
      </c>
      <c r="E953" s="392"/>
      <c r="F953" s="386"/>
      <c r="G953" s="386"/>
    </row>
    <row r="954" spans="1:7" ht="15" hidden="1" x14ac:dyDescent="0.2">
      <c r="A954" s="366">
        <v>67</v>
      </c>
      <c r="B954" s="374"/>
      <c r="C954" s="390">
        <v>107695</v>
      </c>
      <c r="D954" s="391">
        <v>69482</v>
      </c>
      <c r="E954" s="392"/>
      <c r="F954" s="386"/>
      <c r="G954" s="386"/>
    </row>
    <row r="955" spans="1:7" ht="15" hidden="1" x14ac:dyDescent="0.2">
      <c r="A955" s="366">
        <v>68</v>
      </c>
      <c r="B955" s="374"/>
      <c r="C955" s="390">
        <v>117220</v>
      </c>
      <c r="D955" s="391">
        <v>75630</v>
      </c>
      <c r="E955" s="392"/>
      <c r="F955" s="386"/>
      <c r="G955" s="386"/>
    </row>
    <row r="956" spans="1:7" ht="15" hidden="1" x14ac:dyDescent="0.2">
      <c r="A956" s="366">
        <v>69</v>
      </c>
      <c r="B956" s="374"/>
      <c r="C956" s="390">
        <v>127231</v>
      </c>
      <c r="D956" s="391">
        <v>82084</v>
      </c>
      <c r="E956" s="392"/>
      <c r="F956" s="386"/>
      <c r="G956" s="386"/>
    </row>
    <row r="957" spans="1:7" ht="15" hidden="1" x14ac:dyDescent="0.2">
      <c r="A957" s="366">
        <v>70</v>
      </c>
      <c r="B957" s="374"/>
      <c r="C957" s="390">
        <v>137723</v>
      </c>
      <c r="D957" s="391">
        <v>88853</v>
      </c>
      <c r="E957" s="392"/>
      <c r="F957" s="386"/>
      <c r="G957" s="386"/>
    </row>
    <row r="958" spans="1:7" ht="15" hidden="1" x14ac:dyDescent="0.2">
      <c r="A958" s="366">
        <v>71</v>
      </c>
      <c r="B958" s="374"/>
      <c r="C958" s="390">
        <v>148695</v>
      </c>
      <c r="D958" s="391">
        <v>95935</v>
      </c>
      <c r="E958" s="392"/>
      <c r="F958" s="386"/>
      <c r="G958" s="386"/>
    </row>
    <row r="959" spans="1:7" ht="15" hidden="1" x14ac:dyDescent="0.2">
      <c r="A959" s="366">
        <v>72</v>
      </c>
      <c r="B959" s="374"/>
      <c r="C959" s="390">
        <v>160152</v>
      </c>
      <c r="D959" s="391">
        <v>103325</v>
      </c>
      <c r="E959" s="392"/>
      <c r="F959" s="386"/>
      <c r="G959" s="386"/>
    </row>
    <row r="960" spans="1:7" ht="15" hidden="1" x14ac:dyDescent="0.2">
      <c r="A960" s="366">
        <v>73</v>
      </c>
      <c r="B960" s="374"/>
      <c r="C960" s="390">
        <v>172089</v>
      </c>
      <c r="D960" s="391">
        <v>111026</v>
      </c>
      <c r="E960" s="392"/>
      <c r="F960" s="386"/>
      <c r="G960" s="386"/>
    </row>
    <row r="961" spans="1:7" ht="15" hidden="1" x14ac:dyDescent="0.2">
      <c r="A961" s="366">
        <v>74</v>
      </c>
      <c r="B961" s="374"/>
      <c r="C961" s="390">
        <v>184513</v>
      </c>
      <c r="D961" s="391">
        <v>119042</v>
      </c>
      <c r="E961" s="392"/>
      <c r="F961" s="386"/>
      <c r="G961" s="386"/>
    </row>
    <row r="962" spans="1:7" ht="15" hidden="1" x14ac:dyDescent="0.2">
      <c r="A962" s="366">
        <v>75</v>
      </c>
      <c r="B962" s="374"/>
      <c r="C962" s="390">
        <v>197416</v>
      </c>
      <c r="D962" s="391">
        <v>127365</v>
      </c>
      <c r="E962" s="392"/>
      <c r="F962" s="386"/>
      <c r="G962" s="386"/>
    </row>
    <row r="963" spans="1:7" ht="15" hidden="1" x14ac:dyDescent="0.2">
      <c r="A963" s="366">
        <v>76</v>
      </c>
      <c r="B963" s="374"/>
      <c r="C963" s="390">
        <v>197416</v>
      </c>
      <c r="D963" s="391">
        <v>127365</v>
      </c>
      <c r="E963" s="392"/>
      <c r="F963" s="386"/>
      <c r="G963" s="386"/>
    </row>
    <row r="964" spans="1:7" ht="15" hidden="1" x14ac:dyDescent="0.2">
      <c r="A964" s="366">
        <v>77</v>
      </c>
      <c r="B964" s="374"/>
      <c r="C964" s="390">
        <v>197416</v>
      </c>
      <c r="D964" s="391">
        <v>127365</v>
      </c>
      <c r="E964" s="392"/>
      <c r="F964" s="386"/>
      <c r="G964" s="386"/>
    </row>
    <row r="965" spans="1:7" ht="15" hidden="1" x14ac:dyDescent="0.2">
      <c r="A965" s="366">
        <v>78</v>
      </c>
      <c r="B965" s="374"/>
      <c r="C965" s="390">
        <v>197416</v>
      </c>
      <c r="D965" s="391">
        <v>127365</v>
      </c>
      <c r="E965" s="392"/>
      <c r="F965" s="386"/>
      <c r="G965" s="386"/>
    </row>
    <row r="966" spans="1:7" ht="15" hidden="1" x14ac:dyDescent="0.2">
      <c r="A966" s="366">
        <v>79</v>
      </c>
      <c r="B966" s="374"/>
      <c r="C966" s="390">
        <v>197416</v>
      </c>
      <c r="D966" s="391">
        <v>127365</v>
      </c>
      <c r="E966" s="392"/>
      <c r="F966" s="386"/>
      <c r="G966" s="386"/>
    </row>
    <row r="967" spans="1:7" ht="15" hidden="1" x14ac:dyDescent="0.2">
      <c r="A967" s="366">
        <v>80</v>
      </c>
      <c r="B967" s="374"/>
      <c r="C967" s="390">
        <v>197416</v>
      </c>
      <c r="D967" s="391">
        <v>127365</v>
      </c>
      <c r="E967" s="392"/>
      <c r="F967" s="386"/>
      <c r="G967" s="386"/>
    </row>
    <row r="968" spans="1:7" ht="15" hidden="1" x14ac:dyDescent="0.2">
      <c r="A968" s="366">
        <v>81</v>
      </c>
      <c r="B968" s="374"/>
      <c r="C968" s="390">
        <v>197416</v>
      </c>
      <c r="D968" s="391">
        <v>127365</v>
      </c>
      <c r="E968" s="392"/>
      <c r="F968" s="386"/>
      <c r="G968" s="386"/>
    </row>
    <row r="969" spans="1:7" ht="15" hidden="1" x14ac:dyDescent="0.2">
      <c r="A969" s="366">
        <v>82</v>
      </c>
      <c r="B969" s="374"/>
      <c r="C969" s="390">
        <v>197416</v>
      </c>
      <c r="D969" s="391">
        <v>127365</v>
      </c>
      <c r="E969" s="392"/>
      <c r="F969" s="386"/>
      <c r="G969" s="386"/>
    </row>
    <row r="970" spans="1:7" ht="15" hidden="1" x14ac:dyDescent="0.2">
      <c r="A970" s="366">
        <v>83</v>
      </c>
      <c r="B970" s="374"/>
      <c r="C970" s="390">
        <v>197416</v>
      </c>
      <c r="D970" s="391">
        <v>127365</v>
      </c>
      <c r="E970" s="392"/>
      <c r="F970" s="386"/>
      <c r="G970" s="386"/>
    </row>
    <row r="971" spans="1:7" ht="15" hidden="1" x14ac:dyDescent="0.2">
      <c r="A971" s="366">
        <v>84</v>
      </c>
      <c r="B971" s="374" t="s">
        <v>3</v>
      </c>
      <c r="C971" s="390">
        <v>197416</v>
      </c>
      <c r="D971" s="391">
        <v>127365</v>
      </c>
      <c r="E971" s="392"/>
      <c r="F971" s="386"/>
      <c r="G971" s="386"/>
    </row>
    <row r="972" spans="1:7" ht="15" hidden="1" x14ac:dyDescent="0.2">
      <c r="A972" s="366">
        <v>1</v>
      </c>
      <c r="B972" s="374" t="s">
        <v>4</v>
      </c>
      <c r="C972" s="393">
        <v>10211</v>
      </c>
      <c r="D972" s="394">
        <v>6588</v>
      </c>
      <c r="E972" s="392"/>
      <c r="F972" s="395"/>
      <c r="G972" s="395"/>
    </row>
    <row r="973" spans="1:7" ht="15" hidden="1" x14ac:dyDescent="0.2">
      <c r="A973" s="366">
        <v>2</v>
      </c>
      <c r="B973" s="374" t="s">
        <v>1</v>
      </c>
      <c r="C973" s="390">
        <v>17359</v>
      </c>
      <c r="D973" s="391">
        <v>11198</v>
      </c>
      <c r="E973" s="392"/>
      <c r="F973" s="386"/>
      <c r="G973" s="386"/>
    </row>
    <row r="974" spans="1:7" ht="15" hidden="1" x14ac:dyDescent="0.2">
      <c r="A974" s="366">
        <v>3</v>
      </c>
      <c r="B974" s="374" t="s">
        <v>5</v>
      </c>
      <c r="C974" s="390">
        <v>24502</v>
      </c>
      <c r="D974" s="391">
        <v>15810</v>
      </c>
      <c r="E974" s="392"/>
      <c r="F974" s="386"/>
      <c r="G974" s="386"/>
    </row>
    <row r="975" spans="1:7" hidden="1" x14ac:dyDescent="0.15">
      <c r="A975" s="366"/>
      <c r="B975" s="376"/>
      <c r="C975" s="377"/>
      <c r="D975" s="377"/>
      <c r="E975" s="377"/>
      <c r="F975" s="377"/>
      <c r="G975" s="377"/>
    </row>
    <row r="976" spans="1:7" ht="18" hidden="1" x14ac:dyDescent="0.2">
      <c r="A976" s="527" t="s">
        <v>26</v>
      </c>
      <c r="B976" s="528"/>
      <c r="C976" s="528"/>
      <c r="D976" s="528"/>
      <c r="E976" s="528"/>
      <c r="F976" s="528"/>
      <c r="G976" s="528"/>
    </row>
    <row r="977" spans="1:7" hidden="1" x14ac:dyDescent="0.15">
      <c r="A977" s="529" t="s">
        <v>0</v>
      </c>
      <c r="B977" s="530"/>
      <c r="C977" s="530"/>
      <c r="D977" s="530"/>
      <c r="E977" s="530"/>
      <c r="F977" s="530"/>
      <c r="G977" s="530"/>
    </row>
    <row r="978" spans="1:7" hidden="1" x14ac:dyDescent="0.15">
      <c r="A978" s="366" t="s">
        <v>2</v>
      </c>
      <c r="B978" s="367" t="s">
        <v>2</v>
      </c>
      <c r="C978" s="368">
        <v>0</v>
      </c>
      <c r="D978" s="368">
        <v>1000</v>
      </c>
      <c r="E978" s="368">
        <v>2000</v>
      </c>
      <c r="F978" s="380"/>
      <c r="G978" s="380"/>
    </row>
    <row r="979" spans="1:7" hidden="1" x14ac:dyDescent="0.15">
      <c r="A979" s="366">
        <v>18</v>
      </c>
      <c r="B979" s="374"/>
      <c r="C979" s="10">
        <f>+C905*$K$2</f>
        <v>2265.666666666667</v>
      </c>
      <c r="D979" s="10">
        <f t="shared" ref="D979:G979" si="52">+D905*$K$2</f>
        <v>1461.9733333333334</v>
      </c>
      <c r="E979" s="10">
        <f t="shared" si="52"/>
        <v>0</v>
      </c>
      <c r="F979" s="10">
        <f t="shared" si="52"/>
        <v>0</v>
      </c>
      <c r="G979" s="10">
        <f t="shared" si="52"/>
        <v>0</v>
      </c>
    </row>
    <row r="980" spans="1:7" hidden="1" x14ac:dyDescent="0.15">
      <c r="A980" s="366">
        <v>19</v>
      </c>
      <c r="B980" s="374"/>
      <c r="C980" s="10">
        <f t="shared" ref="C980:G995" si="53">+C906*$K$2</f>
        <v>2265.666666666667</v>
      </c>
      <c r="D980" s="10">
        <f t="shared" si="53"/>
        <v>1461.9733333333334</v>
      </c>
      <c r="E980" s="10">
        <f t="shared" si="53"/>
        <v>0</v>
      </c>
      <c r="F980" s="10">
        <f t="shared" si="53"/>
        <v>0</v>
      </c>
      <c r="G980" s="10">
        <f t="shared" si="53"/>
        <v>0</v>
      </c>
    </row>
    <row r="981" spans="1:7" hidden="1" x14ac:dyDescent="0.15">
      <c r="A981" s="366">
        <v>20</v>
      </c>
      <c r="B981" s="374"/>
      <c r="C981" s="10">
        <f t="shared" si="53"/>
        <v>2265.666666666667</v>
      </c>
      <c r="D981" s="10">
        <f t="shared" si="53"/>
        <v>1461.9733333333334</v>
      </c>
      <c r="E981" s="10">
        <f t="shared" si="53"/>
        <v>0</v>
      </c>
      <c r="F981" s="10">
        <f t="shared" si="53"/>
        <v>0</v>
      </c>
      <c r="G981" s="10">
        <f t="shared" si="53"/>
        <v>0</v>
      </c>
    </row>
    <row r="982" spans="1:7" hidden="1" x14ac:dyDescent="0.15">
      <c r="A982" s="366">
        <v>21</v>
      </c>
      <c r="B982" s="374"/>
      <c r="C982" s="10">
        <f t="shared" si="53"/>
        <v>2265.666666666667</v>
      </c>
      <c r="D982" s="10">
        <f t="shared" si="53"/>
        <v>1461.9733333333334</v>
      </c>
      <c r="E982" s="10">
        <f t="shared" si="53"/>
        <v>0</v>
      </c>
      <c r="F982" s="10">
        <f t="shared" si="53"/>
        <v>0</v>
      </c>
      <c r="G982" s="10">
        <f t="shared" si="53"/>
        <v>0</v>
      </c>
    </row>
    <row r="983" spans="1:7" hidden="1" x14ac:dyDescent="0.15">
      <c r="A983" s="366">
        <v>22</v>
      </c>
      <c r="B983" s="374"/>
      <c r="C983" s="10">
        <f t="shared" si="53"/>
        <v>2265.666666666667</v>
      </c>
      <c r="D983" s="10">
        <f t="shared" si="53"/>
        <v>1461.9733333333334</v>
      </c>
      <c r="E983" s="10">
        <f t="shared" si="53"/>
        <v>0</v>
      </c>
      <c r="F983" s="10">
        <f t="shared" si="53"/>
        <v>0</v>
      </c>
      <c r="G983" s="10">
        <f t="shared" si="53"/>
        <v>0</v>
      </c>
    </row>
    <row r="984" spans="1:7" hidden="1" x14ac:dyDescent="0.15">
      <c r="A984" s="366">
        <v>23</v>
      </c>
      <c r="B984" s="374"/>
      <c r="C984" s="10">
        <f t="shared" si="53"/>
        <v>2265.666666666667</v>
      </c>
      <c r="D984" s="10">
        <f t="shared" si="53"/>
        <v>1461.9733333333334</v>
      </c>
      <c r="E984" s="10">
        <f t="shared" si="53"/>
        <v>0</v>
      </c>
      <c r="F984" s="10">
        <f t="shared" si="53"/>
        <v>0</v>
      </c>
      <c r="G984" s="10">
        <f t="shared" si="53"/>
        <v>0</v>
      </c>
    </row>
    <row r="985" spans="1:7" hidden="1" x14ac:dyDescent="0.15">
      <c r="A985" s="366">
        <v>24</v>
      </c>
      <c r="B985" s="374"/>
      <c r="C985" s="10">
        <f t="shared" si="53"/>
        <v>2265.666666666667</v>
      </c>
      <c r="D985" s="10">
        <f t="shared" si="53"/>
        <v>1461.9733333333334</v>
      </c>
      <c r="E985" s="10">
        <f t="shared" si="53"/>
        <v>0</v>
      </c>
      <c r="F985" s="10">
        <f t="shared" si="53"/>
        <v>0</v>
      </c>
      <c r="G985" s="10">
        <f t="shared" si="53"/>
        <v>0</v>
      </c>
    </row>
    <row r="986" spans="1:7" hidden="1" x14ac:dyDescent="0.15">
      <c r="A986" s="366">
        <v>25</v>
      </c>
      <c r="B986" s="374"/>
      <c r="C986" s="10">
        <f t="shared" si="53"/>
        <v>2429.3733333333334</v>
      </c>
      <c r="D986" s="10">
        <f t="shared" si="53"/>
        <v>1567.5333333333333</v>
      </c>
      <c r="E986" s="10">
        <f t="shared" si="53"/>
        <v>0</v>
      </c>
      <c r="F986" s="10">
        <f t="shared" si="53"/>
        <v>0</v>
      </c>
      <c r="G986" s="10">
        <f t="shared" si="53"/>
        <v>0</v>
      </c>
    </row>
    <row r="987" spans="1:7" hidden="1" x14ac:dyDescent="0.15">
      <c r="A987" s="366">
        <v>26</v>
      </c>
      <c r="B987" s="374"/>
      <c r="C987" s="10">
        <f t="shared" si="53"/>
        <v>2429.3733333333334</v>
      </c>
      <c r="D987" s="10">
        <f t="shared" si="53"/>
        <v>1567.5333333333333</v>
      </c>
      <c r="E987" s="10">
        <f t="shared" si="53"/>
        <v>0</v>
      </c>
      <c r="F987" s="10">
        <f t="shared" si="53"/>
        <v>0</v>
      </c>
      <c r="G987" s="10">
        <f t="shared" si="53"/>
        <v>0</v>
      </c>
    </row>
    <row r="988" spans="1:7" hidden="1" x14ac:dyDescent="0.15">
      <c r="A988" s="366">
        <v>27</v>
      </c>
      <c r="B988" s="374"/>
      <c r="C988" s="10">
        <f t="shared" si="53"/>
        <v>2429.3733333333334</v>
      </c>
      <c r="D988" s="10">
        <f t="shared" si="53"/>
        <v>1567.5333333333333</v>
      </c>
      <c r="E988" s="10">
        <f t="shared" si="53"/>
        <v>0</v>
      </c>
      <c r="F988" s="10">
        <f t="shared" si="53"/>
        <v>0</v>
      </c>
      <c r="G988" s="10">
        <f t="shared" si="53"/>
        <v>0</v>
      </c>
    </row>
    <row r="989" spans="1:7" hidden="1" x14ac:dyDescent="0.15">
      <c r="A989" s="366">
        <v>28</v>
      </c>
      <c r="B989" s="374"/>
      <c r="C989" s="10">
        <f t="shared" si="53"/>
        <v>2429.3733333333334</v>
      </c>
      <c r="D989" s="10">
        <f t="shared" si="53"/>
        <v>1567.5333333333333</v>
      </c>
      <c r="E989" s="10">
        <f t="shared" si="53"/>
        <v>0</v>
      </c>
      <c r="F989" s="10">
        <f t="shared" si="53"/>
        <v>0</v>
      </c>
      <c r="G989" s="10">
        <f t="shared" si="53"/>
        <v>0</v>
      </c>
    </row>
    <row r="990" spans="1:7" hidden="1" x14ac:dyDescent="0.15">
      <c r="A990" s="366">
        <v>29</v>
      </c>
      <c r="B990" s="374"/>
      <c r="C990" s="10">
        <f t="shared" si="53"/>
        <v>2429.3733333333334</v>
      </c>
      <c r="D990" s="10">
        <f t="shared" si="53"/>
        <v>1567.5333333333333</v>
      </c>
      <c r="E990" s="10">
        <f t="shared" si="53"/>
        <v>0</v>
      </c>
      <c r="F990" s="10">
        <f t="shared" si="53"/>
        <v>0</v>
      </c>
      <c r="G990" s="10">
        <f t="shared" si="53"/>
        <v>0</v>
      </c>
    </row>
    <row r="991" spans="1:7" hidden="1" x14ac:dyDescent="0.15">
      <c r="A991" s="366">
        <v>30</v>
      </c>
      <c r="B991" s="374"/>
      <c r="C991" s="10">
        <f t="shared" si="53"/>
        <v>2711.8933333333334</v>
      </c>
      <c r="D991" s="10">
        <f t="shared" si="53"/>
        <v>1749.3466666666668</v>
      </c>
      <c r="E991" s="10">
        <f t="shared" si="53"/>
        <v>0</v>
      </c>
      <c r="F991" s="10">
        <f t="shared" si="53"/>
        <v>0</v>
      </c>
      <c r="G991" s="10">
        <f t="shared" si="53"/>
        <v>0</v>
      </c>
    </row>
    <row r="992" spans="1:7" hidden="1" x14ac:dyDescent="0.15">
      <c r="A992" s="366">
        <v>31</v>
      </c>
      <c r="B992" s="374"/>
      <c r="C992" s="10">
        <f t="shared" si="53"/>
        <v>2711.8933333333334</v>
      </c>
      <c r="D992" s="10">
        <f t="shared" si="53"/>
        <v>1749.3466666666668</v>
      </c>
      <c r="E992" s="10">
        <f t="shared" si="53"/>
        <v>0</v>
      </c>
      <c r="F992" s="10">
        <f t="shared" si="53"/>
        <v>0</v>
      </c>
      <c r="G992" s="10">
        <f t="shared" si="53"/>
        <v>0</v>
      </c>
    </row>
    <row r="993" spans="1:7" hidden="1" x14ac:dyDescent="0.15">
      <c r="A993" s="366">
        <v>32</v>
      </c>
      <c r="B993" s="374"/>
      <c r="C993" s="10">
        <f t="shared" si="53"/>
        <v>2711.8933333333334</v>
      </c>
      <c r="D993" s="10">
        <f t="shared" si="53"/>
        <v>1749.3466666666668</v>
      </c>
      <c r="E993" s="10">
        <f t="shared" si="53"/>
        <v>0</v>
      </c>
      <c r="F993" s="10">
        <f t="shared" si="53"/>
        <v>0</v>
      </c>
      <c r="G993" s="10">
        <f t="shared" si="53"/>
        <v>0</v>
      </c>
    </row>
    <row r="994" spans="1:7" hidden="1" x14ac:dyDescent="0.15">
      <c r="A994" s="366">
        <v>33</v>
      </c>
      <c r="B994" s="374"/>
      <c r="C994" s="10">
        <f t="shared" si="53"/>
        <v>2711.8933333333334</v>
      </c>
      <c r="D994" s="10">
        <f t="shared" si="53"/>
        <v>1749.3466666666668</v>
      </c>
      <c r="E994" s="10">
        <f t="shared" si="53"/>
        <v>0</v>
      </c>
      <c r="F994" s="10">
        <f t="shared" si="53"/>
        <v>0</v>
      </c>
      <c r="G994" s="10">
        <f t="shared" si="53"/>
        <v>0</v>
      </c>
    </row>
    <row r="995" spans="1:7" hidden="1" x14ac:dyDescent="0.15">
      <c r="A995" s="366">
        <v>34</v>
      </c>
      <c r="B995" s="374"/>
      <c r="C995" s="10">
        <f t="shared" si="53"/>
        <v>2711.8933333333334</v>
      </c>
      <c r="D995" s="10">
        <f t="shared" si="53"/>
        <v>1749.3466666666668</v>
      </c>
      <c r="E995" s="10">
        <f t="shared" si="53"/>
        <v>0</v>
      </c>
      <c r="F995" s="10">
        <f t="shared" si="53"/>
        <v>0</v>
      </c>
      <c r="G995" s="10">
        <f t="shared" si="53"/>
        <v>0</v>
      </c>
    </row>
    <row r="996" spans="1:7" hidden="1" x14ac:dyDescent="0.15">
      <c r="A996" s="366">
        <v>35</v>
      </c>
      <c r="B996" s="374"/>
      <c r="C996" s="10">
        <f t="shared" ref="C996:G1011" si="54">+C922*$K$2</f>
        <v>3033.4266666666667</v>
      </c>
      <c r="D996" s="10">
        <f t="shared" si="54"/>
        <v>1957.2933333333335</v>
      </c>
      <c r="E996" s="10">
        <f t="shared" si="54"/>
        <v>0</v>
      </c>
      <c r="F996" s="10">
        <f t="shared" si="54"/>
        <v>0</v>
      </c>
      <c r="G996" s="10">
        <f t="shared" si="54"/>
        <v>0</v>
      </c>
    </row>
    <row r="997" spans="1:7" hidden="1" x14ac:dyDescent="0.15">
      <c r="A997" s="366">
        <v>36</v>
      </c>
      <c r="B997" s="374"/>
      <c r="C997" s="10">
        <f t="shared" si="54"/>
        <v>3033.4266666666667</v>
      </c>
      <c r="D997" s="10">
        <f t="shared" si="54"/>
        <v>1957.2933333333335</v>
      </c>
      <c r="E997" s="10">
        <f t="shared" si="54"/>
        <v>0</v>
      </c>
      <c r="F997" s="10">
        <f t="shared" si="54"/>
        <v>0</v>
      </c>
      <c r="G997" s="10">
        <f t="shared" si="54"/>
        <v>0</v>
      </c>
    </row>
    <row r="998" spans="1:7" hidden="1" x14ac:dyDescent="0.15">
      <c r="A998" s="366">
        <v>37</v>
      </c>
      <c r="B998" s="374"/>
      <c r="C998" s="10">
        <f t="shared" si="54"/>
        <v>3033.4266666666667</v>
      </c>
      <c r="D998" s="10">
        <f t="shared" si="54"/>
        <v>1957.2933333333335</v>
      </c>
      <c r="E998" s="10">
        <f t="shared" si="54"/>
        <v>0</v>
      </c>
      <c r="F998" s="10">
        <f t="shared" si="54"/>
        <v>0</v>
      </c>
      <c r="G998" s="10">
        <f t="shared" si="54"/>
        <v>0</v>
      </c>
    </row>
    <row r="999" spans="1:7" hidden="1" x14ac:dyDescent="0.15">
      <c r="A999" s="366">
        <v>38</v>
      </c>
      <c r="B999" s="374"/>
      <c r="C999" s="10">
        <f t="shared" si="54"/>
        <v>3033.4266666666667</v>
      </c>
      <c r="D999" s="10">
        <f t="shared" si="54"/>
        <v>1957.2933333333335</v>
      </c>
      <c r="E999" s="10">
        <f t="shared" si="54"/>
        <v>0</v>
      </c>
      <c r="F999" s="10">
        <f t="shared" si="54"/>
        <v>0</v>
      </c>
      <c r="G999" s="10">
        <f t="shared" si="54"/>
        <v>0</v>
      </c>
    </row>
    <row r="1000" spans="1:7" hidden="1" x14ac:dyDescent="0.15">
      <c r="A1000" s="366">
        <v>39</v>
      </c>
      <c r="B1000" s="374"/>
      <c r="C1000" s="10">
        <f t="shared" si="54"/>
        <v>3033.4266666666667</v>
      </c>
      <c r="D1000" s="10">
        <f t="shared" si="54"/>
        <v>1957.2933333333335</v>
      </c>
      <c r="E1000" s="10">
        <f t="shared" si="54"/>
        <v>0</v>
      </c>
      <c r="F1000" s="10">
        <f t="shared" si="54"/>
        <v>0</v>
      </c>
      <c r="G1000" s="10">
        <f t="shared" si="54"/>
        <v>0</v>
      </c>
    </row>
    <row r="1001" spans="1:7" hidden="1" x14ac:dyDescent="0.15">
      <c r="A1001" s="366">
        <v>40</v>
      </c>
      <c r="B1001" s="374"/>
      <c r="C1001" s="10">
        <f t="shared" si="54"/>
        <v>3400.6933333333336</v>
      </c>
      <c r="D1001" s="10">
        <f t="shared" si="54"/>
        <v>2193.9866666666667</v>
      </c>
      <c r="E1001" s="10">
        <f t="shared" si="54"/>
        <v>0</v>
      </c>
      <c r="F1001" s="10">
        <f t="shared" si="54"/>
        <v>0</v>
      </c>
      <c r="G1001" s="10">
        <f t="shared" si="54"/>
        <v>0</v>
      </c>
    </row>
    <row r="1002" spans="1:7" hidden="1" x14ac:dyDescent="0.15">
      <c r="A1002" s="366">
        <v>41</v>
      </c>
      <c r="B1002" s="374"/>
      <c r="C1002" s="10">
        <f t="shared" si="54"/>
        <v>3400.6933333333336</v>
      </c>
      <c r="D1002" s="10">
        <f t="shared" si="54"/>
        <v>2193.9866666666667</v>
      </c>
      <c r="E1002" s="10">
        <f t="shared" si="54"/>
        <v>0</v>
      </c>
      <c r="F1002" s="10">
        <f t="shared" si="54"/>
        <v>0</v>
      </c>
      <c r="G1002" s="10">
        <f t="shared" si="54"/>
        <v>0</v>
      </c>
    </row>
    <row r="1003" spans="1:7" hidden="1" x14ac:dyDescent="0.15">
      <c r="A1003" s="366">
        <v>42</v>
      </c>
      <c r="B1003" s="374"/>
      <c r="C1003" s="10">
        <f t="shared" si="54"/>
        <v>3400.6933333333336</v>
      </c>
      <c r="D1003" s="10">
        <f t="shared" si="54"/>
        <v>2193.9866666666667</v>
      </c>
      <c r="E1003" s="10">
        <f t="shared" si="54"/>
        <v>0</v>
      </c>
      <c r="F1003" s="10">
        <f t="shared" si="54"/>
        <v>0</v>
      </c>
      <c r="G1003" s="10">
        <f t="shared" si="54"/>
        <v>0</v>
      </c>
    </row>
    <row r="1004" spans="1:7" hidden="1" x14ac:dyDescent="0.15">
      <c r="A1004" s="366">
        <v>43</v>
      </c>
      <c r="B1004" s="374"/>
      <c r="C1004" s="10">
        <f t="shared" si="54"/>
        <v>3400.6933333333336</v>
      </c>
      <c r="D1004" s="10">
        <f t="shared" si="54"/>
        <v>2193.9866666666667</v>
      </c>
      <c r="E1004" s="10">
        <f t="shared" si="54"/>
        <v>0</v>
      </c>
      <c r="F1004" s="10">
        <f t="shared" si="54"/>
        <v>0</v>
      </c>
      <c r="G1004" s="10">
        <f t="shared" si="54"/>
        <v>0</v>
      </c>
    </row>
    <row r="1005" spans="1:7" hidden="1" x14ac:dyDescent="0.15">
      <c r="A1005" s="366">
        <v>44</v>
      </c>
      <c r="B1005" s="374"/>
      <c r="C1005" s="10">
        <f t="shared" si="54"/>
        <v>3400.6933333333336</v>
      </c>
      <c r="D1005" s="10">
        <f t="shared" si="54"/>
        <v>2193.9866666666667</v>
      </c>
      <c r="E1005" s="10">
        <f t="shared" si="54"/>
        <v>0</v>
      </c>
      <c r="F1005" s="10">
        <f t="shared" si="54"/>
        <v>0</v>
      </c>
      <c r="G1005" s="10">
        <f t="shared" si="54"/>
        <v>0</v>
      </c>
    </row>
    <row r="1006" spans="1:7" hidden="1" x14ac:dyDescent="0.15">
      <c r="A1006" s="366">
        <v>45</v>
      </c>
      <c r="B1006" s="374"/>
      <c r="C1006" s="10">
        <f t="shared" si="54"/>
        <v>3806.32</v>
      </c>
      <c r="D1006" s="10">
        <f t="shared" si="54"/>
        <v>2455.88</v>
      </c>
      <c r="E1006" s="10">
        <f t="shared" si="54"/>
        <v>0</v>
      </c>
      <c r="F1006" s="10">
        <f t="shared" si="54"/>
        <v>0</v>
      </c>
      <c r="G1006" s="10">
        <f t="shared" si="54"/>
        <v>0</v>
      </c>
    </row>
    <row r="1007" spans="1:7" hidden="1" x14ac:dyDescent="0.15">
      <c r="A1007" s="366">
        <v>46</v>
      </c>
      <c r="B1007" s="374"/>
      <c r="C1007" s="10">
        <f t="shared" si="54"/>
        <v>3806.32</v>
      </c>
      <c r="D1007" s="10">
        <f t="shared" si="54"/>
        <v>2455.88</v>
      </c>
      <c r="E1007" s="10">
        <f t="shared" si="54"/>
        <v>0</v>
      </c>
      <c r="F1007" s="10">
        <f t="shared" si="54"/>
        <v>0</v>
      </c>
      <c r="G1007" s="10">
        <f t="shared" si="54"/>
        <v>0</v>
      </c>
    </row>
    <row r="1008" spans="1:7" hidden="1" x14ac:dyDescent="0.15">
      <c r="A1008" s="366">
        <v>47</v>
      </c>
      <c r="B1008" s="374"/>
      <c r="C1008" s="10">
        <f t="shared" si="54"/>
        <v>3806.32</v>
      </c>
      <c r="D1008" s="10">
        <f t="shared" si="54"/>
        <v>2455.88</v>
      </c>
      <c r="E1008" s="10">
        <f t="shared" si="54"/>
        <v>0</v>
      </c>
      <c r="F1008" s="10">
        <f t="shared" si="54"/>
        <v>0</v>
      </c>
      <c r="G1008" s="10">
        <f t="shared" si="54"/>
        <v>0</v>
      </c>
    </row>
    <row r="1009" spans="1:7" hidden="1" x14ac:dyDescent="0.15">
      <c r="A1009" s="366">
        <v>48</v>
      </c>
      <c r="B1009" s="374"/>
      <c r="C1009" s="10">
        <f t="shared" si="54"/>
        <v>3806.32</v>
      </c>
      <c r="D1009" s="10">
        <f t="shared" si="54"/>
        <v>2455.88</v>
      </c>
      <c r="E1009" s="10">
        <f t="shared" si="54"/>
        <v>0</v>
      </c>
      <c r="F1009" s="10">
        <f t="shared" si="54"/>
        <v>0</v>
      </c>
      <c r="G1009" s="10">
        <f t="shared" si="54"/>
        <v>0</v>
      </c>
    </row>
    <row r="1010" spans="1:7" hidden="1" x14ac:dyDescent="0.15">
      <c r="A1010" s="366">
        <v>49</v>
      </c>
      <c r="B1010" s="374"/>
      <c r="C1010" s="10">
        <f t="shared" si="54"/>
        <v>3806.32</v>
      </c>
      <c r="D1010" s="10">
        <f t="shared" si="54"/>
        <v>2455.88</v>
      </c>
      <c r="E1010" s="10">
        <f t="shared" si="54"/>
        <v>0</v>
      </c>
      <c r="F1010" s="10">
        <f t="shared" si="54"/>
        <v>0</v>
      </c>
      <c r="G1010" s="10">
        <f t="shared" si="54"/>
        <v>0</v>
      </c>
    </row>
    <row r="1011" spans="1:7" hidden="1" x14ac:dyDescent="0.15">
      <c r="A1011" s="366">
        <v>50</v>
      </c>
      <c r="B1011" s="374"/>
      <c r="C1011" s="10">
        <f t="shared" si="54"/>
        <v>4260.1066666666666</v>
      </c>
      <c r="D1011" s="10">
        <f t="shared" si="54"/>
        <v>2748.3866666666668</v>
      </c>
      <c r="E1011" s="10">
        <f t="shared" si="54"/>
        <v>0</v>
      </c>
      <c r="F1011" s="10">
        <f t="shared" si="54"/>
        <v>0</v>
      </c>
      <c r="G1011" s="10">
        <f t="shared" si="54"/>
        <v>0</v>
      </c>
    </row>
    <row r="1012" spans="1:7" hidden="1" x14ac:dyDescent="0.15">
      <c r="A1012" s="366">
        <v>51</v>
      </c>
      <c r="B1012" s="374"/>
      <c r="C1012" s="10">
        <f t="shared" ref="C1012:G1027" si="55">+C938*$K$2</f>
        <v>4260.1066666666666</v>
      </c>
      <c r="D1012" s="10">
        <f t="shared" si="55"/>
        <v>2748.3866666666668</v>
      </c>
      <c r="E1012" s="10">
        <f t="shared" si="55"/>
        <v>0</v>
      </c>
      <c r="F1012" s="10">
        <f t="shared" si="55"/>
        <v>0</v>
      </c>
      <c r="G1012" s="10">
        <f t="shared" si="55"/>
        <v>0</v>
      </c>
    </row>
    <row r="1013" spans="1:7" hidden="1" x14ac:dyDescent="0.15">
      <c r="A1013" s="366">
        <v>52</v>
      </c>
      <c r="B1013" s="374"/>
      <c r="C1013" s="10">
        <f t="shared" si="55"/>
        <v>4260.1066666666666</v>
      </c>
      <c r="D1013" s="10">
        <f t="shared" si="55"/>
        <v>2748.3866666666668</v>
      </c>
      <c r="E1013" s="10">
        <f t="shared" si="55"/>
        <v>0</v>
      </c>
      <c r="F1013" s="10">
        <f t="shared" si="55"/>
        <v>0</v>
      </c>
      <c r="G1013" s="10">
        <f t="shared" si="55"/>
        <v>0</v>
      </c>
    </row>
    <row r="1014" spans="1:7" hidden="1" x14ac:dyDescent="0.15">
      <c r="A1014" s="366">
        <v>53</v>
      </c>
      <c r="B1014" s="374"/>
      <c r="C1014" s="10">
        <f t="shared" si="55"/>
        <v>4260.1066666666666</v>
      </c>
      <c r="D1014" s="10">
        <f t="shared" si="55"/>
        <v>2748.3866666666668</v>
      </c>
      <c r="E1014" s="10">
        <f t="shared" si="55"/>
        <v>0</v>
      </c>
      <c r="F1014" s="10">
        <f t="shared" si="55"/>
        <v>0</v>
      </c>
      <c r="G1014" s="10">
        <f t="shared" si="55"/>
        <v>0</v>
      </c>
    </row>
    <row r="1015" spans="1:7" hidden="1" x14ac:dyDescent="0.15">
      <c r="A1015" s="366">
        <v>54</v>
      </c>
      <c r="B1015" s="374"/>
      <c r="C1015" s="10">
        <f t="shared" si="55"/>
        <v>4260.1066666666666</v>
      </c>
      <c r="D1015" s="10">
        <f t="shared" si="55"/>
        <v>2748.3866666666668</v>
      </c>
      <c r="E1015" s="10">
        <f t="shared" si="55"/>
        <v>0</v>
      </c>
      <c r="F1015" s="10">
        <f t="shared" si="55"/>
        <v>0</v>
      </c>
      <c r="G1015" s="10">
        <f t="shared" si="55"/>
        <v>0</v>
      </c>
    </row>
    <row r="1016" spans="1:7" hidden="1" x14ac:dyDescent="0.15">
      <c r="A1016" s="366">
        <v>55</v>
      </c>
      <c r="B1016" s="374"/>
      <c r="C1016" s="10">
        <f t="shared" si="55"/>
        <v>4758.04</v>
      </c>
      <c r="D1016" s="10">
        <f t="shared" si="55"/>
        <v>3069.92</v>
      </c>
      <c r="E1016" s="10">
        <f t="shared" si="55"/>
        <v>0</v>
      </c>
      <c r="F1016" s="10">
        <f t="shared" si="55"/>
        <v>0</v>
      </c>
      <c r="G1016" s="10">
        <f t="shared" si="55"/>
        <v>0</v>
      </c>
    </row>
    <row r="1017" spans="1:7" hidden="1" x14ac:dyDescent="0.15">
      <c r="A1017" s="366">
        <v>56</v>
      </c>
      <c r="B1017" s="374"/>
      <c r="C1017" s="10">
        <f t="shared" si="55"/>
        <v>4758.04</v>
      </c>
      <c r="D1017" s="10">
        <f t="shared" si="55"/>
        <v>3069.92</v>
      </c>
      <c r="E1017" s="10">
        <f t="shared" si="55"/>
        <v>0</v>
      </c>
      <c r="F1017" s="10">
        <f t="shared" si="55"/>
        <v>0</v>
      </c>
      <c r="G1017" s="10">
        <f t="shared" si="55"/>
        <v>0</v>
      </c>
    </row>
    <row r="1018" spans="1:7" hidden="1" x14ac:dyDescent="0.15">
      <c r="A1018" s="366">
        <v>57</v>
      </c>
      <c r="B1018" s="374"/>
      <c r="C1018" s="10">
        <f t="shared" si="55"/>
        <v>4758.04</v>
      </c>
      <c r="D1018" s="10">
        <f t="shared" si="55"/>
        <v>3069.92</v>
      </c>
      <c r="E1018" s="10">
        <f t="shared" si="55"/>
        <v>0</v>
      </c>
      <c r="F1018" s="10">
        <f t="shared" si="55"/>
        <v>0</v>
      </c>
      <c r="G1018" s="10">
        <f t="shared" si="55"/>
        <v>0</v>
      </c>
    </row>
    <row r="1019" spans="1:7" hidden="1" x14ac:dyDescent="0.15">
      <c r="A1019" s="366">
        <v>58</v>
      </c>
      <c r="B1019" s="374"/>
      <c r="C1019" s="10">
        <f t="shared" si="55"/>
        <v>4758.04</v>
      </c>
      <c r="D1019" s="10">
        <f t="shared" si="55"/>
        <v>3069.92</v>
      </c>
      <c r="E1019" s="10">
        <f t="shared" si="55"/>
        <v>0</v>
      </c>
      <c r="F1019" s="10">
        <f t="shared" si="55"/>
        <v>0</v>
      </c>
      <c r="G1019" s="10">
        <f t="shared" si="55"/>
        <v>0</v>
      </c>
    </row>
    <row r="1020" spans="1:7" hidden="1" x14ac:dyDescent="0.15">
      <c r="A1020" s="366">
        <v>59</v>
      </c>
      <c r="B1020" s="374"/>
      <c r="C1020" s="10">
        <f t="shared" si="55"/>
        <v>4758.04</v>
      </c>
      <c r="D1020" s="10">
        <f t="shared" si="55"/>
        <v>3069.92</v>
      </c>
      <c r="E1020" s="10">
        <f t="shared" si="55"/>
        <v>0</v>
      </c>
      <c r="F1020" s="10">
        <f t="shared" si="55"/>
        <v>0</v>
      </c>
      <c r="G1020" s="10">
        <f t="shared" si="55"/>
        <v>0</v>
      </c>
    </row>
    <row r="1021" spans="1:7" hidden="1" x14ac:dyDescent="0.15">
      <c r="A1021" s="366">
        <v>60</v>
      </c>
      <c r="B1021" s="374"/>
      <c r="C1021" s="10">
        <f t="shared" si="55"/>
        <v>5088.3466666666673</v>
      </c>
      <c r="D1021" s="10">
        <f t="shared" si="55"/>
        <v>3283</v>
      </c>
      <c r="E1021" s="10">
        <f t="shared" si="55"/>
        <v>0</v>
      </c>
      <c r="F1021" s="10">
        <f t="shared" si="55"/>
        <v>0</v>
      </c>
      <c r="G1021" s="10">
        <f t="shared" si="55"/>
        <v>0</v>
      </c>
    </row>
    <row r="1022" spans="1:7" hidden="1" x14ac:dyDescent="0.15">
      <c r="A1022" s="366">
        <v>61</v>
      </c>
      <c r="B1022" s="374"/>
      <c r="C1022" s="10">
        <f t="shared" si="55"/>
        <v>5662.3466666666673</v>
      </c>
      <c r="D1022" s="10">
        <f t="shared" si="55"/>
        <v>3653.3466666666668</v>
      </c>
      <c r="E1022" s="10">
        <f t="shared" si="55"/>
        <v>0</v>
      </c>
      <c r="F1022" s="10">
        <f t="shared" si="55"/>
        <v>0</v>
      </c>
      <c r="G1022" s="10">
        <f t="shared" si="55"/>
        <v>0</v>
      </c>
    </row>
    <row r="1023" spans="1:7" hidden="1" x14ac:dyDescent="0.15">
      <c r="A1023" s="366">
        <v>62</v>
      </c>
      <c r="B1023" s="374"/>
      <c r="C1023" s="10">
        <f t="shared" si="55"/>
        <v>6281.1466666666665</v>
      </c>
      <c r="D1023" s="10">
        <f t="shared" si="55"/>
        <v>4052.626666666667</v>
      </c>
      <c r="E1023" s="10">
        <f t="shared" si="55"/>
        <v>0</v>
      </c>
      <c r="F1023" s="10">
        <f t="shared" si="55"/>
        <v>0</v>
      </c>
      <c r="G1023" s="10">
        <f t="shared" si="55"/>
        <v>0</v>
      </c>
    </row>
    <row r="1024" spans="1:7" hidden="1" x14ac:dyDescent="0.15">
      <c r="A1024" s="366">
        <v>63</v>
      </c>
      <c r="B1024" s="374"/>
      <c r="C1024" s="10">
        <f t="shared" si="55"/>
        <v>6945.4000000000005</v>
      </c>
      <c r="D1024" s="10">
        <f t="shared" si="55"/>
        <v>4480.84</v>
      </c>
      <c r="E1024" s="10">
        <f t="shared" si="55"/>
        <v>0</v>
      </c>
      <c r="F1024" s="10">
        <f t="shared" si="55"/>
        <v>0</v>
      </c>
      <c r="G1024" s="10">
        <f t="shared" si="55"/>
        <v>0</v>
      </c>
    </row>
    <row r="1025" spans="1:7" hidden="1" x14ac:dyDescent="0.15">
      <c r="A1025" s="366">
        <v>64</v>
      </c>
      <c r="B1025" s="374"/>
      <c r="C1025" s="10">
        <f t="shared" si="55"/>
        <v>7654.3600000000006</v>
      </c>
      <c r="D1025" s="10">
        <f t="shared" si="55"/>
        <v>4938.4533333333338</v>
      </c>
      <c r="E1025" s="10">
        <f t="shared" si="55"/>
        <v>0</v>
      </c>
      <c r="F1025" s="10">
        <f t="shared" si="55"/>
        <v>0</v>
      </c>
      <c r="G1025" s="10">
        <f t="shared" si="55"/>
        <v>0</v>
      </c>
    </row>
    <row r="1026" spans="1:7" hidden="1" x14ac:dyDescent="0.15">
      <c r="A1026" s="366">
        <v>65</v>
      </c>
      <c r="B1026" s="374"/>
      <c r="C1026" s="10">
        <f t="shared" si="55"/>
        <v>8408.4933333333338</v>
      </c>
      <c r="D1026" s="10">
        <f t="shared" si="55"/>
        <v>5424.8133333333335</v>
      </c>
      <c r="E1026" s="10">
        <f t="shared" si="55"/>
        <v>0</v>
      </c>
      <c r="F1026" s="10">
        <f t="shared" si="55"/>
        <v>0</v>
      </c>
      <c r="G1026" s="10">
        <f t="shared" si="55"/>
        <v>0</v>
      </c>
    </row>
    <row r="1027" spans="1:7" hidden="1" x14ac:dyDescent="0.15">
      <c r="A1027" s="366">
        <v>66</v>
      </c>
      <c r="B1027" s="374"/>
      <c r="C1027" s="10">
        <f t="shared" si="55"/>
        <v>9207.3333333333339</v>
      </c>
      <c r="D1027" s="10">
        <f t="shared" si="55"/>
        <v>5940.4800000000005</v>
      </c>
      <c r="E1027" s="10">
        <f t="shared" si="55"/>
        <v>0</v>
      </c>
      <c r="F1027" s="10">
        <f t="shared" si="55"/>
        <v>0</v>
      </c>
      <c r="G1027" s="10">
        <f t="shared" si="55"/>
        <v>0</v>
      </c>
    </row>
    <row r="1028" spans="1:7" hidden="1" x14ac:dyDescent="0.15">
      <c r="A1028" s="366">
        <v>67</v>
      </c>
      <c r="B1028" s="374"/>
      <c r="C1028" s="10">
        <f t="shared" ref="C1028:G1043" si="56">+C954*$K$2</f>
        <v>10051.533333333335</v>
      </c>
      <c r="D1028" s="10">
        <f t="shared" si="56"/>
        <v>6484.9866666666667</v>
      </c>
      <c r="E1028" s="10">
        <f t="shared" si="56"/>
        <v>0</v>
      </c>
      <c r="F1028" s="10">
        <f t="shared" si="56"/>
        <v>0</v>
      </c>
      <c r="G1028" s="10">
        <f t="shared" si="56"/>
        <v>0</v>
      </c>
    </row>
    <row r="1029" spans="1:7" hidden="1" x14ac:dyDescent="0.15">
      <c r="A1029" s="366">
        <v>68</v>
      </c>
      <c r="B1029" s="374"/>
      <c r="C1029" s="10">
        <f t="shared" si="56"/>
        <v>10940.533333333335</v>
      </c>
      <c r="D1029" s="10">
        <f t="shared" si="56"/>
        <v>7058.8</v>
      </c>
      <c r="E1029" s="10">
        <f t="shared" si="56"/>
        <v>0</v>
      </c>
      <c r="F1029" s="10">
        <f t="shared" si="56"/>
        <v>0</v>
      </c>
      <c r="G1029" s="10">
        <f t="shared" si="56"/>
        <v>0</v>
      </c>
    </row>
    <row r="1030" spans="1:7" hidden="1" x14ac:dyDescent="0.15">
      <c r="A1030" s="366">
        <v>69</v>
      </c>
      <c r="B1030" s="374"/>
      <c r="C1030" s="10">
        <f t="shared" si="56"/>
        <v>11874.893333333333</v>
      </c>
      <c r="D1030" s="10">
        <f t="shared" si="56"/>
        <v>7661.1733333333341</v>
      </c>
      <c r="E1030" s="10">
        <f t="shared" si="56"/>
        <v>0</v>
      </c>
      <c r="F1030" s="10">
        <f t="shared" si="56"/>
        <v>0</v>
      </c>
      <c r="G1030" s="10">
        <f t="shared" si="56"/>
        <v>0</v>
      </c>
    </row>
    <row r="1031" spans="1:7" hidden="1" x14ac:dyDescent="0.15">
      <c r="A1031" s="366">
        <v>70</v>
      </c>
      <c r="B1031" s="374"/>
      <c r="C1031" s="10">
        <f t="shared" si="56"/>
        <v>12854.146666666667</v>
      </c>
      <c r="D1031" s="10">
        <f t="shared" si="56"/>
        <v>8292.9466666666667</v>
      </c>
      <c r="E1031" s="10">
        <f t="shared" si="56"/>
        <v>0</v>
      </c>
      <c r="F1031" s="10">
        <f t="shared" si="56"/>
        <v>0</v>
      </c>
      <c r="G1031" s="10">
        <f t="shared" si="56"/>
        <v>0</v>
      </c>
    </row>
    <row r="1032" spans="1:7" hidden="1" x14ac:dyDescent="0.15">
      <c r="A1032" s="366">
        <v>71</v>
      </c>
      <c r="B1032" s="374"/>
      <c r="C1032" s="10">
        <f t="shared" si="56"/>
        <v>13878.2</v>
      </c>
      <c r="D1032" s="10">
        <f t="shared" si="56"/>
        <v>8953.9333333333343</v>
      </c>
      <c r="E1032" s="10">
        <f t="shared" si="56"/>
        <v>0</v>
      </c>
      <c r="F1032" s="10">
        <f t="shared" si="56"/>
        <v>0</v>
      </c>
      <c r="G1032" s="10">
        <f t="shared" si="56"/>
        <v>0</v>
      </c>
    </row>
    <row r="1033" spans="1:7" hidden="1" x14ac:dyDescent="0.15">
      <c r="A1033" s="366">
        <v>72</v>
      </c>
      <c r="B1033" s="374"/>
      <c r="C1033" s="10">
        <f t="shared" si="56"/>
        <v>14947.52</v>
      </c>
      <c r="D1033" s="10">
        <f t="shared" si="56"/>
        <v>9643.6666666666679</v>
      </c>
      <c r="E1033" s="10">
        <f t="shared" si="56"/>
        <v>0</v>
      </c>
      <c r="F1033" s="10">
        <f t="shared" si="56"/>
        <v>0</v>
      </c>
      <c r="G1033" s="10">
        <f t="shared" si="56"/>
        <v>0</v>
      </c>
    </row>
    <row r="1034" spans="1:7" hidden="1" x14ac:dyDescent="0.15">
      <c r="A1034" s="366">
        <v>73</v>
      </c>
      <c r="B1034" s="374"/>
      <c r="C1034" s="10">
        <f t="shared" si="56"/>
        <v>16061.640000000001</v>
      </c>
      <c r="D1034" s="10">
        <f t="shared" si="56"/>
        <v>10362.426666666666</v>
      </c>
      <c r="E1034" s="10">
        <f t="shared" si="56"/>
        <v>0</v>
      </c>
      <c r="F1034" s="10">
        <f t="shared" si="56"/>
        <v>0</v>
      </c>
      <c r="G1034" s="10">
        <f t="shared" si="56"/>
        <v>0</v>
      </c>
    </row>
    <row r="1035" spans="1:7" hidden="1" x14ac:dyDescent="0.15">
      <c r="A1035" s="366">
        <v>74</v>
      </c>
      <c r="B1035" s="374"/>
      <c r="C1035" s="10">
        <f t="shared" si="56"/>
        <v>17221.213333333333</v>
      </c>
      <c r="D1035" s="10">
        <f t="shared" si="56"/>
        <v>11110.586666666668</v>
      </c>
      <c r="E1035" s="10">
        <f t="shared" si="56"/>
        <v>0</v>
      </c>
      <c r="F1035" s="10">
        <f t="shared" si="56"/>
        <v>0</v>
      </c>
      <c r="G1035" s="10">
        <f t="shared" si="56"/>
        <v>0</v>
      </c>
    </row>
    <row r="1036" spans="1:7" hidden="1" x14ac:dyDescent="0.15">
      <c r="A1036" s="366">
        <v>75</v>
      </c>
      <c r="B1036" s="374"/>
      <c r="C1036" s="10">
        <f t="shared" si="56"/>
        <v>18425.493333333336</v>
      </c>
      <c r="D1036" s="10">
        <f t="shared" si="56"/>
        <v>11887.4</v>
      </c>
      <c r="E1036" s="10">
        <f t="shared" si="56"/>
        <v>0</v>
      </c>
      <c r="F1036" s="10">
        <f t="shared" si="56"/>
        <v>0</v>
      </c>
      <c r="G1036" s="10">
        <f t="shared" si="56"/>
        <v>0</v>
      </c>
    </row>
    <row r="1037" spans="1:7" hidden="1" x14ac:dyDescent="0.15">
      <c r="A1037" s="366">
        <v>76</v>
      </c>
      <c r="B1037" s="374"/>
      <c r="C1037" s="10">
        <f t="shared" si="56"/>
        <v>18425.493333333336</v>
      </c>
      <c r="D1037" s="10">
        <f t="shared" si="56"/>
        <v>11887.4</v>
      </c>
      <c r="E1037" s="10">
        <f t="shared" si="56"/>
        <v>0</v>
      </c>
      <c r="F1037" s="10">
        <f t="shared" si="56"/>
        <v>0</v>
      </c>
      <c r="G1037" s="10">
        <f t="shared" si="56"/>
        <v>0</v>
      </c>
    </row>
    <row r="1038" spans="1:7" hidden="1" x14ac:dyDescent="0.15">
      <c r="A1038" s="366">
        <v>77</v>
      </c>
      <c r="B1038" s="374"/>
      <c r="C1038" s="10">
        <f t="shared" si="56"/>
        <v>18425.493333333336</v>
      </c>
      <c r="D1038" s="10">
        <f t="shared" si="56"/>
        <v>11887.4</v>
      </c>
      <c r="E1038" s="10">
        <f t="shared" si="56"/>
        <v>0</v>
      </c>
      <c r="F1038" s="10">
        <f t="shared" si="56"/>
        <v>0</v>
      </c>
      <c r="G1038" s="10">
        <f t="shared" si="56"/>
        <v>0</v>
      </c>
    </row>
    <row r="1039" spans="1:7" hidden="1" x14ac:dyDescent="0.15">
      <c r="A1039" s="366">
        <v>78</v>
      </c>
      <c r="B1039" s="374"/>
      <c r="C1039" s="10">
        <f t="shared" si="56"/>
        <v>18425.493333333336</v>
      </c>
      <c r="D1039" s="10">
        <f t="shared" si="56"/>
        <v>11887.4</v>
      </c>
      <c r="E1039" s="10">
        <f t="shared" si="56"/>
        <v>0</v>
      </c>
      <c r="F1039" s="10">
        <f t="shared" si="56"/>
        <v>0</v>
      </c>
      <c r="G1039" s="10">
        <f t="shared" si="56"/>
        <v>0</v>
      </c>
    </row>
    <row r="1040" spans="1:7" hidden="1" x14ac:dyDescent="0.15">
      <c r="A1040" s="366">
        <v>79</v>
      </c>
      <c r="B1040" s="374"/>
      <c r="C1040" s="10">
        <f t="shared" si="56"/>
        <v>18425.493333333336</v>
      </c>
      <c r="D1040" s="10">
        <f t="shared" si="56"/>
        <v>11887.4</v>
      </c>
      <c r="E1040" s="10">
        <f t="shared" si="56"/>
        <v>0</v>
      </c>
      <c r="F1040" s="10">
        <f t="shared" si="56"/>
        <v>0</v>
      </c>
      <c r="G1040" s="10">
        <f t="shared" si="56"/>
        <v>0</v>
      </c>
    </row>
    <row r="1041" spans="1:7" hidden="1" x14ac:dyDescent="0.15">
      <c r="A1041" s="366">
        <v>80</v>
      </c>
      <c r="B1041" s="374"/>
      <c r="C1041" s="10">
        <f t="shared" si="56"/>
        <v>18425.493333333336</v>
      </c>
      <c r="D1041" s="10">
        <f t="shared" si="56"/>
        <v>11887.4</v>
      </c>
      <c r="E1041" s="10">
        <f t="shared" si="56"/>
        <v>0</v>
      </c>
      <c r="F1041" s="10"/>
      <c r="G1041" s="10"/>
    </row>
    <row r="1042" spans="1:7" hidden="1" x14ac:dyDescent="0.15">
      <c r="A1042" s="366">
        <v>81</v>
      </c>
      <c r="B1042" s="374"/>
      <c r="C1042" s="10">
        <f t="shared" si="56"/>
        <v>18425.493333333336</v>
      </c>
      <c r="D1042" s="10">
        <f t="shared" si="56"/>
        <v>11887.4</v>
      </c>
      <c r="E1042" s="10">
        <f t="shared" si="56"/>
        <v>0</v>
      </c>
      <c r="F1042" s="10"/>
      <c r="G1042" s="10"/>
    </row>
    <row r="1043" spans="1:7" hidden="1" x14ac:dyDescent="0.15">
      <c r="A1043" s="366">
        <v>82</v>
      </c>
      <c r="B1043" s="374"/>
      <c r="C1043" s="10">
        <f t="shared" si="56"/>
        <v>18425.493333333336</v>
      </c>
      <c r="D1043" s="10">
        <f t="shared" si="56"/>
        <v>11887.4</v>
      </c>
      <c r="E1043" s="10">
        <f t="shared" si="56"/>
        <v>0</v>
      </c>
      <c r="F1043" s="10"/>
      <c r="G1043" s="10"/>
    </row>
    <row r="1044" spans="1:7" hidden="1" x14ac:dyDescent="0.15">
      <c r="A1044" s="366">
        <v>83</v>
      </c>
      <c r="B1044" s="374"/>
      <c r="C1044" s="10">
        <f t="shared" ref="C1044:G1048" si="57">+C970*$K$2</f>
        <v>18425.493333333336</v>
      </c>
      <c r="D1044" s="10">
        <f t="shared" si="57"/>
        <v>11887.4</v>
      </c>
      <c r="E1044" s="10">
        <f t="shared" si="57"/>
        <v>0</v>
      </c>
      <c r="F1044" s="10"/>
      <c r="G1044" s="10"/>
    </row>
    <row r="1045" spans="1:7" hidden="1" x14ac:dyDescent="0.15">
      <c r="A1045" s="366">
        <v>84</v>
      </c>
      <c r="B1045" s="374" t="s">
        <v>3</v>
      </c>
      <c r="C1045" s="10">
        <f t="shared" si="57"/>
        <v>18425.493333333336</v>
      </c>
      <c r="D1045" s="10">
        <f t="shared" si="57"/>
        <v>11887.4</v>
      </c>
      <c r="E1045" s="10">
        <f t="shared" si="57"/>
        <v>0</v>
      </c>
      <c r="F1045" s="10">
        <f t="shared" si="57"/>
        <v>0</v>
      </c>
      <c r="G1045" s="10">
        <f t="shared" si="57"/>
        <v>0</v>
      </c>
    </row>
    <row r="1046" spans="1:7" hidden="1" x14ac:dyDescent="0.15">
      <c r="A1046" s="366">
        <v>1</v>
      </c>
      <c r="B1046" s="374" t="s">
        <v>4</v>
      </c>
      <c r="C1046" s="10">
        <f t="shared" si="57"/>
        <v>953.02666666666676</v>
      </c>
      <c r="D1046" s="10">
        <f t="shared" si="57"/>
        <v>614.88</v>
      </c>
      <c r="E1046" s="10">
        <f t="shared" si="57"/>
        <v>0</v>
      </c>
      <c r="F1046" s="10">
        <f t="shared" si="57"/>
        <v>0</v>
      </c>
      <c r="G1046" s="10">
        <f t="shared" si="57"/>
        <v>0</v>
      </c>
    </row>
    <row r="1047" spans="1:7" hidden="1" x14ac:dyDescent="0.15">
      <c r="A1047" s="366">
        <v>2</v>
      </c>
      <c r="B1047" s="374" t="s">
        <v>1</v>
      </c>
      <c r="C1047" s="10">
        <f t="shared" si="57"/>
        <v>1620.1733333333334</v>
      </c>
      <c r="D1047" s="10">
        <f t="shared" si="57"/>
        <v>1045.1466666666668</v>
      </c>
      <c r="E1047" s="10">
        <f t="shared" si="57"/>
        <v>0</v>
      </c>
      <c r="F1047" s="10">
        <f t="shared" si="57"/>
        <v>0</v>
      </c>
      <c r="G1047" s="10">
        <f t="shared" si="57"/>
        <v>0</v>
      </c>
    </row>
    <row r="1048" spans="1:7" hidden="1" x14ac:dyDescent="0.15">
      <c r="A1048" s="366">
        <v>3</v>
      </c>
      <c r="B1048" s="374" t="s">
        <v>5</v>
      </c>
      <c r="C1048" s="10">
        <f t="shared" si="57"/>
        <v>2286.8533333333335</v>
      </c>
      <c r="D1048" s="10">
        <f t="shared" si="57"/>
        <v>1475.6000000000001</v>
      </c>
      <c r="E1048" s="10">
        <f t="shared" si="57"/>
        <v>0</v>
      </c>
      <c r="F1048" s="10">
        <f t="shared" si="57"/>
        <v>0</v>
      </c>
      <c r="G1048" s="10">
        <f t="shared" si="57"/>
        <v>0</v>
      </c>
    </row>
    <row r="1049" spans="1:7" ht="14" hidden="1" thickBot="1" x14ac:dyDescent="0.2"/>
    <row r="1050" spans="1:7" ht="18" hidden="1" x14ac:dyDescent="0.2">
      <c r="A1050" s="516" t="s">
        <v>25</v>
      </c>
      <c r="B1050" s="517"/>
      <c r="C1050" s="517"/>
      <c r="D1050" s="517"/>
      <c r="E1050" s="517"/>
      <c r="F1050" s="517"/>
      <c r="G1050" s="518"/>
    </row>
    <row r="1051" spans="1:7" ht="18" hidden="1" x14ac:dyDescent="0.2">
      <c r="A1051" s="519" t="s">
        <v>12</v>
      </c>
      <c r="B1051" s="520"/>
      <c r="C1051" s="520"/>
      <c r="D1051" s="520"/>
      <c r="E1051" s="520"/>
      <c r="F1051" s="520"/>
      <c r="G1051" s="521"/>
    </row>
    <row r="1052" spans="1:7" hidden="1" x14ac:dyDescent="0.15">
      <c r="A1052" s="522" t="s">
        <v>0</v>
      </c>
      <c r="B1052" s="523"/>
      <c r="C1052" s="523"/>
      <c r="D1052" s="523"/>
      <c r="E1052" s="523"/>
      <c r="F1052" s="523"/>
      <c r="G1052" s="524"/>
    </row>
    <row r="1053" spans="1:7" hidden="1" x14ac:dyDescent="0.15">
      <c r="A1053" s="381" t="s">
        <v>2</v>
      </c>
      <c r="B1053" s="382" t="s">
        <v>2</v>
      </c>
      <c r="C1053" s="368">
        <v>0</v>
      </c>
      <c r="D1053" s="368">
        <v>1000</v>
      </c>
      <c r="E1053" s="368">
        <v>2000</v>
      </c>
      <c r="F1053" s="384"/>
      <c r="G1053" s="385"/>
    </row>
    <row r="1054" spans="1:7" ht="14" hidden="1" x14ac:dyDescent="0.15">
      <c r="A1054" s="381">
        <v>18</v>
      </c>
      <c r="B1054" s="382"/>
      <c r="C1054" s="386">
        <f>+C905*$K$3</f>
        <v>6675.6250000000009</v>
      </c>
      <c r="D1054" s="386">
        <f t="shared" ref="D1054:E1054" si="58">+D905*$K$3</f>
        <v>4307.6000000000004</v>
      </c>
      <c r="E1054" s="386">
        <f t="shared" si="58"/>
        <v>0</v>
      </c>
      <c r="F1054" s="386">
        <f t="shared" ref="F1054:G1069" si="59">+F380*$K$3</f>
        <v>53.823000000000008</v>
      </c>
      <c r="G1054" s="386">
        <f t="shared" si="59"/>
        <v>42.273000000000003</v>
      </c>
    </row>
    <row r="1055" spans="1:7" ht="14" hidden="1" x14ac:dyDescent="0.15">
      <c r="A1055" s="381">
        <v>19</v>
      </c>
      <c r="B1055" s="382"/>
      <c r="C1055" s="386">
        <f t="shared" ref="C1055:E1070" si="60">+C906*$K$3</f>
        <v>6675.6250000000009</v>
      </c>
      <c r="D1055" s="386">
        <f t="shared" si="60"/>
        <v>4307.6000000000004</v>
      </c>
      <c r="E1055" s="386">
        <f t="shared" si="60"/>
        <v>0</v>
      </c>
      <c r="F1055" s="386">
        <f t="shared" si="59"/>
        <v>53.823000000000008</v>
      </c>
      <c r="G1055" s="386">
        <f t="shared" si="59"/>
        <v>42.273000000000003</v>
      </c>
    </row>
    <row r="1056" spans="1:7" ht="14" hidden="1" x14ac:dyDescent="0.15">
      <c r="A1056" s="381">
        <v>20</v>
      </c>
      <c r="B1056" s="382"/>
      <c r="C1056" s="386">
        <f t="shared" si="60"/>
        <v>6675.6250000000009</v>
      </c>
      <c r="D1056" s="386">
        <f t="shared" si="60"/>
        <v>4307.6000000000004</v>
      </c>
      <c r="E1056" s="386">
        <f t="shared" si="60"/>
        <v>0</v>
      </c>
      <c r="F1056" s="386">
        <f t="shared" si="59"/>
        <v>53.823000000000008</v>
      </c>
      <c r="G1056" s="386">
        <f t="shared" si="59"/>
        <v>42.273000000000003</v>
      </c>
    </row>
    <row r="1057" spans="1:7" ht="14" hidden="1" x14ac:dyDescent="0.15">
      <c r="A1057" s="381">
        <v>21</v>
      </c>
      <c r="B1057" s="382"/>
      <c r="C1057" s="386">
        <f t="shared" si="60"/>
        <v>6675.6250000000009</v>
      </c>
      <c r="D1057" s="386">
        <f t="shared" si="60"/>
        <v>4307.6000000000004</v>
      </c>
      <c r="E1057" s="386">
        <f t="shared" si="60"/>
        <v>0</v>
      </c>
      <c r="F1057" s="386">
        <f t="shared" si="59"/>
        <v>53.823000000000008</v>
      </c>
      <c r="G1057" s="386">
        <f t="shared" si="59"/>
        <v>42.273000000000003</v>
      </c>
    </row>
    <row r="1058" spans="1:7" ht="14" hidden="1" x14ac:dyDescent="0.15">
      <c r="A1058" s="381">
        <v>22</v>
      </c>
      <c r="B1058" s="382"/>
      <c r="C1058" s="386">
        <f t="shared" si="60"/>
        <v>6675.6250000000009</v>
      </c>
      <c r="D1058" s="386">
        <f t="shared" si="60"/>
        <v>4307.6000000000004</v>
      </c>
      <c r="E1058" s="386">
        <f t="shared" si="60"/>
        <v>0</v>
      </c>
      <c r="F1058" s="386">
        <f t="shared" si="59"/>
        <v>53.823000000000008</v>
      </c>
      <c r="G1058" s="386">
        <f t="shared" si="59"/>
        <v>42.273000000000003</v>
      </c>
    </row>
    <row r="1059" spans="1:7" ht="14" hidden="1" x14ac:dyDescent="0.15">
      <c r="A1059" s="381">
        <v>23</v>
      </c>
      <c r="B1059" s="382"/>
      <c r="C1059" s="386">
        <f t="shared" si="60"/>
        <v>6675.6250000000009</v>
      </c>
      <c r="D1059" s="386">
        <f t="shared" si="60"/>
        <v>4307.6000000000004</v>
      </c>
      <c r="E1059" s="386">
        <f t="shared" si="60"/>
        <v>0</v>
      </c>
      <c r="F1059" s="386">
        <f t="shared" si="59"/>
        <v>53.823000000000008</v>
      </c>
      <c r="G1059" s="386">
        <f t="shared" si="59"/>
        <v>42.273000000000003</v>
      </c>
    </row>
    <row r="1060" spans="1:7" ht="14" hidden="1" x14ac:dyDescent="0.15">
      <c r="A1060" s="381">
        <v>24</v>
      </c>
      <c r="B1060" s="382"/>
      <c r="C1060" s="386">
        <f t="shared" si="60"/>
        <v>6675.6250000000009</v>
      </c>
      <c r="D1060" s="386">
        <f t="shared" si="60"/>
        <v>4307.6000000000004</v>
      </c>
      <c r="E1060" s="386">
        <f t="shared" si="60"/>
        <v>0</v>
      </c>
      <c r="F1060" s="386">
        <f t="shared" si="59"/>
        <v>57.416333333333341</v>
      </c>
      <c r="G1060" s="386">
        <f t="shared" si="59"/>
        <v>45.045000000000009</v>
      </c>
    </row>
    <row r="1061" spans="1:7" ht="14" hidden="1" x14ac:dyDescent="0.15">
      <c r="A1061" s="381">
        <v>25</v>
      </c>
      <c r="B1061" s="382"/>
      <c r="C1061" s="386">
        <f t="shared" si="60"/>
        <v>7157.9750000000004</v>
      </c>
      <c r="D1061" s="386">
        <f t="shared" si="60"/>
        <v>4618.625</v>
      </c>
      <c r="E1061" s="386">
        <f t="shared" si="60"/>
        <v>0</v>
      </c>
      <c r="F1061" s="386">
        <f t="shared" si="59"/>
        <v>57.416333333333341</v>
      </c>
      <c r="G1061" s="386">
        <f t="shared" si="59"/>
        <v>45.045000000000009</v>
      </c>
    </row>
    <row r="1062" spans="1:7" ht="14" hidden="1" x14ac:dyDescent="0.15">
      <c r="A1062" s="381">
        <v>26</v>
      </c>
      <c r="B1062" s="382"/>
      <c r="C1062" s="386">
        <f t="shared" si="60"/>
        <v>7157.9750000000004</v>
      </c>
      <c r="D1062" s="386">
        <f t="shared" si="60"/>
        <v>4618.625</v>
      </c>
      <c r="E1062" s="386">
        <f t="shared" si="60"/>
        <v>0</v>
      </c>
      <c r="F1062" s="386">
        <f t="shared" si="59"/>
        <v>57.416333333333341</v>
      </c>
      <c r="G1062" s="386">
        <f t="shared" si="59"/>
        <v>45.045000000000009</v>
      </c>
    </row>
    <row r="1063" spans="1:7" ht="14" hidden="1" x14ac:dyDescent="0.15">
      <c r="A1063" s="381">
        <v>27</v>
      </c>
      <c r="B1063" s="382"/>
      <c r="C1063" s="386">
        <f t="shared" si="60"/>
        <v>7157.9750000000004</v>
      </c>
      <c r="D1063" s="386">
        <f t="shared" si="60"/>
        <v>4618.625</v>
      </c>
      <c r="E1063" s="386">
        <f t="shared" si="60"/>
        <v>0</v>
      </c>
      <c r="F1063" s="386">
        <f t="shared" si="59"/>
        <v>57.416333333333341</v>
      </c>
      <c r="G1063" s="386">
        <f t="shared" si="59"/>
        <v>45.045000000000009</v>
      </c>
    </row>
    <row r="1064" spans="1:7" ht="14" hidden="1" x14ac:dyDescent="0.15">
      <c r="A1064" s="381">
        <v>28</v>
      </c>
      <c r="B1064" s="382"/>
      <c r="C1064" s="386">
        <f t="shared" si="60"/>
        <v>7157.9750000000004</v>
      </c>
      <c r="D1064" s="386">
        <f t="shared" si="60"/>
        <v>4618.625</v>
      </c>
      <c r="E1064" s="386">
        <f t="shared" si="60"/>
        <v>0</v>
      </c>
      <c r="F1064" s="386">
        <f t="shared" si="59"/>
        <v>57.416333333333341</v>
      </c>
      <c r="G1064" s="386">
        <f t="shared" si="59"/>
        <v>45.045000000000009</v>
      </c>
    </row>
    <row r="1065" spans="1:7" ht="14" hidden="1" x14ac:dyDescent="0.15">
      <c r="A1065" s="381">
        <v>29</v>
      </c>
      <c r="B1065" s="382"/>
      <c r="C1065" s="386">
        <f t="shared" si="60"/>
        <v>7157.9750000000004</v>
      </c>
      <c r="D1065" s="386">
        <f t="shared" si="60"/>
        <v>4618.625</v>
      </c>
      <c r="E1065" s="386">
        <f t="shared" si="60"/>
        <v>0</v>
      </c>
      <c r="F1065" s="386">
        <f t="shared" si="59"/>
        <v>63.858666666666672</v>
      </c>
      <c r="G1065" s="386">
        <f t="shared" si="59"/>
        <v>50.127000000000002</v>
      </c>
    </row>
    <row r="1066" spans="1:7" ht="14" hidden="1" x14ac:dyDescent="0.15">
      <c r="A1066" s="381">
        <v>30</v>
      </c>
      <c r="B1066" s="382"/>
      <c r="C1066" s="386">
        <f t="shared" si="60"/>
        <v>7990.4000000000005</v>
      </c>
      <c r="D1066" s="386">
        <f t="shared" si="60"/>
        <v>5154.3250000000007</v>
      </c>
      <c r="E1066" s="386">
        <f t="shared" si="60"/>
        <v>0</v>
      </c>
      <c r="F1066" s="386">
        <f t="shared" si="59"/>
        <v>63.858666666666672</v>
      </c>
      <c r="G1066" s="386">
        <f t="shared" si="59"/>
        <v>50.127000000000002</v>
      </c>
    </row>
    <row r="1067" spans="1:7" ht="14" hidden="1" x14ac:dyDescent="0.15">
      <c r="A1067" s="381">
        <v>31</v>
      </c>
      <c r="B1067" s="382"/>
      <c r="C1067" s="386">
        <f t="shared" si="60"/>
        <v>7990.4000000000005</v>
      </c>
      <c r="D1067" s="386">
        <f t="shared" si="60"/>
        <v>5154.3250000000007</v>
      </c>
      <c r="E1067" s="386">
        <f t="shared" si="60"/>
        <v>0</v>
      </c>
      <c r="F1067" s="386">
        <f t="shared" si="59"/>
        <v>63.858666666666672</v>
      </c>
      <c r="G1067" s="386">
        <f t="shared" si="59"/>
        <v>50.127000000000002</v>
      </c>
    </row>
    <row r="1068" spans="1:7" ht="14" hidden="1" x14ac:dyDescent="0.15">
      <c r="A1068" s="381">
        <v>32</v>
      </c>
      <c r="B1068" s="382"/>
      <c r="C1068" s="386">
        <f t="shared" si="60"/>
        <v>7990.4000000000005</v>
      </c>
      <c r="D1068" s="386">
        <f t="shared" si="60"/>
        <v>5154.3250000000007</v>
      </c>
      <c r="E1068" s="386">
        <f t="shared" si="60"/>
        <v>0</v>
      </c>
      <c r="F1068" s="386">
        <f t="shared" si="59"/>
        <v>63.858666666666672</v>
      </c>
      <c r="G1068" s="386">
        <f t="shared" si="59"/>
        <v>50.127000000000002</v>
      </c>
    </row>
    <row r="1069" spans="1:7" ht="14" hidden="1" x14ac:dyDescent="0.15">
      <c r="A1069" s="381">
        <v>33</v>
      </c>
      <c r="B1069" s="382"/>
      <c r="C1069" s="386">
        <f t="shared" si="60"/>
        <v>7990.4000000000005</v>
      </c>
      <c r="D1069" s="386">
        <f t="shared" si="60"/>
        <v>5154.3250000000007</v>
      </c>
      <c r="E1069" s="386">
        <f t="shared" si="60"/>
        <v>0</v>
      </c>
      <c r="F1069" s="386">
        <f t="shared" si="59"/>
        <v>63.858666666666672</v>
      </c>
      <c r="G1069" s="386">
        <f t="shared" si="59"/>
        <v>50.127000000000002</v>
      </c>
    </row>
    <row r="1070" spans="1:7" ht="14" hidden="1" x14ac:dyDescent="0.15">
      <c r="A1070" s="381">
        <v>34</v>
      </c>
      <c r="B1070" s="382"/>
      <c r="C1070" s="386">
        <f t="shared" si="60"/>
        <v>7990.4000000000005</v>
      </c>
      <c r="D1070" s="386">
        <f t="shared" si="60"/>
        <v>5154.3250000000007</v>
      </c>
      <c r="E1070" s="386">
        <f t="shared" si="60"/>
        <v>0</v>
      </c>
      <c r="F1070" s="386">
        <f t="shared" ref="F1070:G1085" si="61">+F396*$K$3</f>
        <v>71.507333333333349</v>
      </c>
      <c r="G1070" s="386">
        <f t="shared" si="61"/>
        <v>56.107333333333337</v>
      </c>
    </row>
    <row r="1071" spans="1:7" ht="14" hidden="1" x14ac:dyDescent="0.15">
      <c r="A1071" s="381">
        <v>35</v>
      </c>
      <c r="B1071" s="382"/>
      <c r="C1071" s="386">
        <f t="shared" ref="C1071:E1086" si="62">+C922*$K$3</f>
        <v>8937.7750000000015</v>
      </c>
      <c r="D1071" s="386">
        <f t="shared" si="62"/>
        <v>5767.0250000000005</v>
      </c>
      <c r="E1071" s="386">
        <f t="shared" si="62"/>
        <v>0</v>
      </c>
      <c r="F1071" s="386">
        <f t="shared" si="61"/>
        <v>71.507333333333349</v>
      </c>
      <c r="G1071" s="386">
        <f t="shared" si="61"/>
        <v>56.107333333333337</v>
      </c>
    </row>
    <row r="1072" spans="1:7" ht="14" hidden="1" x14ac:dyDescent="0.15">
      <c r="A1072" s="381">
        <v>36</v>
      </c>
      <c r="B1072" s="382"/>
      <c r="C1072" s="386">
        <f t="shared" si="62"/>
        <v>8937.7750000000015</v>
      </c>
      <c r="D1072" s="386">
        <f t="shared" si="62"/>
        <v>5767.0250000000005</v>
      </c>
      <c r="E1072" s="386">
        <f t="shared" si="62"/>
        <v>0</v>
      </c>
      <c r="F1072" s="386">
        <f t="shared" si="61"/>
        <v>71.507333333333349</v>
      </c>
      <c r="G1072" s="386">
        <f t="shared" si="61"/>
        <v>56.107333333333337</v>
      </c>
    </row>
    <row r="1073" spans="1:7" ht="14" hidden="1" x14ac:dyDescent="0.15">
      <c r="A1073" s="381">
        <v>37</v>
      </c>
      <c r="B1073" s="382"/>
      <c r="C1073" s="386">
        <f t="shared" si="62"/>
        <v>8937.7750000000015</v>
      </c>
      <c r="D1073" s="386">
        <f t="shared" si="62"/>
        <v>5767.0250000000005</v>
      </c>
      <c r="E1073" s="386">
        <f t="shared" si="62"/>
        <v>0</v>
      </c>
      <c r="F1073" s="386">
        <f t="shared" si="61"/>
        <v>71.507333333333349</v>
      </c>
      <c r="G1073" s="386">
        <f t="shared" si="61"/>
        <v>56.107333333333337</v>
      </c>
    </row>
    <row r="1074" spans="1:7" ht="14" hidden="1" x14ac:dyDescent="0.15">
      <c r="A1074" s="381">
        <v>38</v>
      </c>
      <c r="B1074" s="382"/>
      <c r="C1074" s="386">
        <f t="shared" si="62"/>
        <v>8937.7750000000015</v>
      </c>
      <c r="D1074" s="386">
        <f t="shared" si="62"/>
        <v>5767.0250000000005</v>
      </c>
      <c r="E1074" s="386">
        <f t="shared" si="62"/>
        <v>0</v>
      </c>
      <c r="F1074" s="386">
        <f t="shared" si="61"/>
        <v>71.507333333333349</v>
      </c>
      <c r="G1074" s="386">
        <f t="shared" si="61"/>
        <v>56.107333333333337</v>
      </c>
    </row>
    <row r="1075" spans="1:7" ht="14" hidden="1" x14ac:dyDescent="0.15">
      <c r="A1075" s="381">
        <v>39</v>
      </c>
      <c r="B1075" s="382"/>
      <c r="C1075" s="386">
        <f t="shared" si="62"/>
        <v>8937.7750000000015</v>
      </c>
      <c r="D1075" s="386">
        <f t="shared" si="62"/>
        <v>5767.0250000000005</v>
      </c>
      <c r="E1075" s="386">
        <f t="shared" si="62"/>
        <v>0</v>
      </c>
      <c r="F1075" s="386">
        <f t="shared" si="61"/>
        <v>80.465000000000018</v>
      </c>
      <c r="G1075" s="386">
        <f t="shared" si="61"/>
        <v>63.114333333333342</v>
      </c>
    </row>
    <row r="1076" spans="1:7" ht="14" hidden="1" x14ac:dyDescent="0.15">
      <c r="A1076" s="381">
        <v>40</v>
      </c>
      <c r="B1076" s="382"/>
      <c r="C1076" s="386">
        <f t="shared" si="62"/>
        <v>10019.900000000001</v>
      </c>
      <c r="D1076" s="386">
        <f t="shared" si="62"/>
        <v>6464.4250000000002</v>
      </c>
      <c r="E1076" s="386">
        <f t="shared" si="62"/>
        <v>0</v>
      </c>
      <c r="F1076" s="386">
        <f t="shared" si="61"/>
        <v>80.465000000000018</v>
      </c>
      <c r="G1076" s="386">
        <f t="shared" si="61"/>
        <v>63.114333333333342</v>
      </c>
    </row>
    <row r="1077" spans="1:7" ht="14" hidden="1" x14ac:dyDescent="0.15">
      <c r="A1077" s="381">
        <v>41</v>
      </c>
      <c r="B1077" s="382"/>
      <c r="C1077" s="386">
        <f t="shared" si="62"/>
        <v>10019.900000000001</v>
      </c>
      <c r="D1077" s="386">
        <f t="shared" si="62"/>
        <v>6464.4250000000002</v>
      </c>
      <c r="E1077" s="386">
        <f t="shared" si="62"/>
        <v>0</v>
      </c>
      <c r="F1077" s="386">
        <f t="shared" si="61"/>
        <v>80.465000000000018</v>
      </c>
      <c r="G1077" s="386">
        <f t="shared" si="61"/>
        <v>63.114333333333342</v>
      </c>
    </row>
    <row r="1078" spans="1:7" ht="14" hidden="1" x14ac:dyDescent="0.15">
      <c r="A1078" s="381">
        <v>42</v>
      </c>
      <c r="B1078" s="382"/>
      <c r="C1078" s="386">
        <f t="shared" si="62"/>
        <v>10019.900000000001</v>
      </c>
      <c r="D1078" s="386">
        <f t="shared" si="62"/>
        <v>6464.4250000000002</v>
      </c>
      <c r="E1078" s="386">
        <f t="shared" si="62"/>
        <v>0</v>
      </c>
      <c r="F1078" s="386">
        <f t="shared" si="61"/>
        <v>80.465000000000018</v>
      </c>
      <c r="G1078" s="386">
        <f t="shared" si="61"/>
        <v>63.114333333333342</v>
      </c>
    </row>
    <row r="1079" spans="1:7" ht="14" hidden="1" x14ac:dyDescent="0.15">
      <c r="A1079" s="381">
        <v>43</v>
      </c>
      <c r="B1079" s="382"/>
      <c r="C1079" s="386">
        <f t="shared" si="62"/>
        <v>10019.900000000001</v>
      </c>
      <c r="D1079" s="386">
        <f t="shared" si="62"/>
        <v>6464.4250000000002</v>
      </c>
      <c r="E1079" s="386">
        <f t="shared" si="62"/>
        <v>0</v>
      </c>
      <c r="F1079" s="386">
        <f t="shared" si="61"/>
        <v>80.465000000000018</v>
      </c>
      <c r="G1079" s="386">
        <f t="shared" si="61"/>
        <v>63.114333333333342</v>
      </c>
    </row>
    <row r="1080" spans="1:7" ht="14" hidden="1" x14ac:dyDescent="0.15">
      <c r="A1080" s="381">
        <v>44</v>
      </c>
      <c r="B1080" s="382"/>
      <c r="C1080" s="386">
        <f t="shared" si="62"/>
        <v>10019.900000000001</v>
      </c>
      <c r="D1080" s="386">
        <f t="shared" si="62"/>
        <v>6464.4250000000002</v>
      </c>
      <c r="E1080" s="386">
        <f t="shared" si="62"/>
        <v>0</v>
      </c>
      <c r="F1080" s="386">
        <f t="shared" si="61"/>
        <v>90.552000000000021</v>
      </c>
      <c r="G1080" s="386">
        <f t="shared" si="61"/>
        <v>71.096666666666678</v>
      </c>
    </row>
    <row r="1081" spans="1:7" ht="14" hidden="1" x14ac:dyDescent="0.15">
      <c r="A1081" s="381">
        <v>45</v>
      </c>
      <c r="B1081" s="382"/>
      <c r="C1081" s="386">
        <f t="shared" si="62"/>
        <v>11215.050000000001</v>
      </c>
      <c r="D1081" s="386">
        <f t="shared" si="62"/>
        <v>7236.0750000000007</v>
      </c>
      <c r="E1081" s="386">
        <f t="shared" si="62"/>
        <v>0</v>
      </c>
      <c r="F1081" s="386">
        <f t="shared" si="61"/>
        <v>90.552000000000021</v>
      </c>
      <c r="G1081" s="386">
        <f t="shared" si="61"/>
        <v>71.096666666666678</v>
      </c>
    </row>
    <row r="1082" spans="1:7" ht="14" hidden="1" x14ac:dyDescent="0.15">
      <c r="A1082" s="381">
        <v>46</v>
      </c>
      <c r="B1082" s="382"/>
      <c r="C1082" s="386">
        <f t="shared" si="62"/>
        <v>11215.050000000001</v>
      </c>
      <c r="D1082" s="386">
        <f t="shared" si="62"/>
        <v>7236.0750000000007</v>
      </c>
      <c r="E1082" s="386">
        <f t="shared" si="62"/>
        <v>0</v>
      </c>
      <c r="F1082" s="386">
        <f t="shared" si="61"/>
        <v>90.552000000000021</v>
      </c>
      <c r="G1082" s="386">
        <f t="shared" si="61"/>
        <v>71.096666666666678</v>
      </c>
    </row>
    <row r="1083" spans="1:7" ht="14" hidden="1" x14ac:dyDescent="0.15">
      <c r="A1083" s="381">
        <v>47</v>
      </c>
      <c r="B1083" s="382"/>
      <c r="C1083" s="386">
        <f t="shared" si="62"/>
        <v>11215.050000000001</v>
      </c>
      <c r="D1083" s="386">
        <f t="shared" si="62"/>
        <v>7236.0750000000007</v>
      </c>
      <c r="E1083" s="386">
        <f t="shared" si="62"/>
        <v>0</v>
      </c>
      <c r="F1083" s="386">
        <f t="shared" si="61"/>
        <v>90.552000000000021</v>
      </c>
      <c r="G1083" s="386">
        <f t="shared" si="61"/>
        <v>71.096666666666678</v>
      </c>
    </row>
    <row r="1084" spans="1:7" ht="14" hidden="1" x14ac:dyDescent="0.15">
      <c r="A1084" s="381">
        <v>48</v>
      </c>
      <c r="B1084" s="382"/>
      <c r="C1084" s="386">
        <f t="shared" si="62"/>
        <v>11215.050000000001</v>
      </c>
      <c r="D1084" s="386">
        <f t="shared" si="62"/>
        <v>7236.0750000000007</v>
      </c>
      <c r="E1084" s="386">
        <f t="shared" si="62"/>
        <v>0</v>
      </c>
      <c r="F1084" s="386">
        <f t="shared" si="61"/>
        <v>90.552000000000021</v>
      </c>
      <c r="G1084" s="386">
        <f t="shared" si="61"/>
        <v>71.096666666666678</v>
      </c>
    </row>
    <row r="1085" spans="1:7" ht="14" hidden="1" x14ac:dyDescent="0.15">
      <c r="A1085" s="381">
        <v>49</v>
      </c>
      <c r="B1085" s="382"/>
      <c r="C1085" s="386">
        <f t="shared" si="62"/>
        <v>11215.050000000001</v>
      </c>
      <c r="D1085" s="386">
        <f t="shared" si="62"/>
        <v>7236.0750000000007</v>
      </c>
      <c r="E1085" s="386">
        <f t="shared" si="62"/>
        <v>0</v>
      </c>
      <c r="F1085" s="386">
        <f t="shared" si="61"/>
        <v>102.05066666666669</v>
      </c>
      <c r="G1085" s="386">
        <f t="shared" si="61"/>
        <v>80.054333333333346</v>
      </c>
    </row>
    <row r="1086" spans="1:7" ht="14" hidden="1" x14ac:dyDescent="0.15">
      <c r="A1086" s="381">
        <v>50</v>
      </c>
      <c r="B1086" s="382"/>
      <c r="C1086" s="386">
        <f t="shared" si="62"/>
        <v>12552.1</v>
      </c>
      <c r="D1086" s="386">
        <f t="shared" si="62"/>
        <v>8097.9250000000011</v>
      </c>
      <c r="E1086" s="386">
        <f t="shared" si="62"/>
        <v>0</v>
      </c>
      <c r="F1086" s="386">
        <f t="shared" ref="F1086:G1101" si="63">+F412*$K$3</f>
        <v>102.05066666666669</v>
      </c>
      <c r="G1086" s="386">
        <f t="shared" si="63"/>
        <v>80.054333333333346</v>
      </c>
    </row>
    <row r="1087" spans="1:7" ht="14" hidden="1" x14ac:dyDescent="0.15">
      <c r="A1087" s="381">
        <v>51</v>
      </c>
      <c r="B1087" s="382"/>
      <c r="C1087" s="386">
        <f t="shared" ref="C1087:E1102" si="64">+C938*$K$3</f>
        <v>12552.1</v>
      </c>
      <c r="D1087" s="386">
        <f t="shared" si="64"/>
        <v>8097.9250000000011</v>
      </c>
      <c r="E1087" s="386">
        <f t="shared" si="64"/>
        <v>0</v>
      </c>
      <c r="F1087" s="386">
        <f t="shared" si="63"/>
        <v>102.05066666666669</v>
      </c>
      <c r="G1087" s="386">
        <f t="shared" si="63"/>
        <v>80.054333333333346</v>
      </c>
    </row>
    <row r="1088" spans="1:7" ht="14" hidden="1" x14ac:dyDescent="0.15">
      <c r="A1088" s="381">
        <v>52</v>
      </c>
      <c r="B1088" s="382"/>
      <c r="C1088" s="386">
        <f t="shared" si="64"/>
        <v>12552.1</v>
      </c>
      <c r="D1088" s="386">
        <f t="shared" si="64"/>
        <v>8097.9250000000011</v>
      </c>
      <c r="E1088" s="386">
        <f t="shared" si="64"/>
        <v>0</v>
      </c>
      <c r="F1088" s="386">
        <f t="shared" si="63"/>
        <v>102.05066666666669</v>
      </c>
      <c r="G1088" s="386">
        <f t="shared" si="63"/>
        <v>80.054333333333346</v>
      </c>
    </row>
    <row r="1089" spans="1:7" ht="14" hidden="1" x14ac:dyDescent="0.15">
      <c r="A1089" s="381">
        <v>53</v>
      </c>
      <c r="B1089" s="382"/>
      <c r="C1089" s="386">
        <f t="shared" si="64"/>
        <v>12552.1</v>
      </c>
      <c r="D1089" s="386">
        <f t="shared" si="64"/>
        <v>8097.9250000000011</v>
      </c>
      <c r="E1089" s="386">
        <f t="shared" si="64"/>
        <v>0</v>
      </c>
      <c r="F1089" s="386">
        <f t="shared" si="63"/>
        <v>102.05066666666669</v>
      </c>
      <c r="G1089" s="386">
        <f t="shared" si="63"/>
        <v>80.054333333333346</v>
      </c>
    </row>
    <row r="1090" spans="1:7" ht="14" hidden="1" x14ac:dyDescent="0.15">
      <c r="A1090" s="381">
        <v>54</v>
      </c>
      <c r="B1090" s="387"/>
      <c r="C1090" s="386">
        <f t="shared" si="64"/>
        <v>12552.1</v>
      </c>
      <c r="D1090" s="386">
        <f t="shared" si="64"/>
        <v>8097.9250000000011</v>
      </c>
      <c r="E1090" s="386">
        <f t="shared" si="64"/>
        <v>0</v>
      </c>
      <c r="F1090" s="386">
        <f t="shared" si="63"/>
        <v>114.78133333333335</v>
      </c>
      <c r="G1090" s="386">
        <f t="shared" si="63"/>
        <v>90.090000000000018</v>
      </c>
    </row>
    <row r="1091" spans="1:7" ht="14" hidden="1" x14ac:dyDescent="0.15">
      <c r="A1091" s="381">
        <v>55</v>
      </c>
      <c r="B1091" s="387"/>
      <c r="C1091" s="386">
        <f t="shared" si="64"/>
        <v>14019.225</v>
      </c>
      <c r="D1091" s="386">
        <f t="shared" si="64"/>
        <v>9045.3000000000011</v>
      </c>
      <c r="E1091" s="386">
        <f t="shared" si="64"/>
        <v>0</v>
      </c>
      <c r="F1091" s="386">
        <f t="shared" si="63"/>
        <v>114.78133333333335</v>
      </c>
      <c r="G1091" s="386">
        <f t="shared" si="63"/>
        <v>90.090000000000018</v>
      </c>
    </row>
    <row r="1092" spans="1:7" ht="14" hidden="1" x14ac:dyDescent="0.15">
      <c r="A1092" s="381">
        <v>56</v>
      </c>
      <c r="B1092" s="387"/>
      <c r="C1092" s="386">
        <f t="shared" si="64"/>
        <v>14019.225</v>
      </c>
      <c r="D1092" s="386">
        <f t="shared" si="64"/>
        <v>9045.3000000000011</v>
      </c>
      <c r="E1092" s="386">
        <f t="shared" si="64"/>
        <v>0</v>
      </c>
      <c r="F1092" s="386">
        <f t="shared" si="63"/>
        <v>114.78133333333335</v>
      </c>
      <c r="G1092" s="386">
        <f t="shared" si="63"/>
        <v>90.090000000000018</v>
      </c>
    </row>
    <row r="1093" spans="1:7" ht="14" hidden="1" x14ac:dyDescent="0.15">
      <c r="A1093" s="381">
        <v>57</v>
      </c>
      <c r="B1093" s="387"/>
      <c r="C1093" s="386">
        <f t="shared" si="64"/>
        <v>14019.225</v>
      </c>
      <c r="D1093" s="386">
        <f t="shared" si="64"/>
        <v>9045.3000000000011</v>
      </c>
      <c r="E1093" s="386">
        <f t="shared" si="64"/>
        <v>0</v>
      </c>
      <c r="F1093" s="386">
        <f t="shared" si="63"/>
        <v>114.78133333333335</v>
      </c>
      <c r="G1093" s="386">
        <f t="shared" si="63"/>
        <v>90.090000000000018</v>
      </c>
    </row>
    <row r="1094" spans="1:7" ht="14" hidden="1" x14ac:dyDescent="0.15">
      <c r="A1094" s="381">
        <v>58</v>
      </c>
      <c r="B1094" s="387"/>
      <c r="C1094" s="386">
        <f t="shared" si="64"/>
        <v>14019.225</v>
      </c>
      <c r="D1094" s="386">
        <f t="shared" si="64"/>
        <v>9045.3000000000011</v>
      </c>
      <c r="E1094" s="386">
        <f t="shared" si="64"/>
        <v>0</v>
      </c>
      <c r="F1094" s="386">
        <f t="shared" si="63"/>
        <v>114.78133333333335</v>
      </c>
      <c r="G1094" s="386">
        <f t="shared" si="63"/>
        <v>90.090000000000018</v>
      </c>
    </row>
    <row r="1095" spans="1:7" ht="14" hidden="1" x14ac:dyDescent="0.15">
      <c r="A1095" s="381">
        <v>59</v>
      </c>
      <c r="B1095" s="387"/>
      <c r="C1095" s="386">
        <f t="shared" si="64"/>
        <v>14019.225</v>
      </c>
      <c r="D1095" s="386">
        <f t="shared" si="64"/>
        <v>9045.3000000000011</v>
      </c>
      <c r="E1095" s="386">
        <f t="shared" si="64"/>
        <v>0</v>
      </c>
      <c r="F1095" s="386">
        <f t="shared" si="63"/>
        <v>123.32833333333335</v>
      </c>
      <c r="G1095" s="386">
        <f t="shared" si="63"/>
        <v>96.76333333333335</v>
      </c>
    </row>
    <row r="1096" spans="1:7" ht="14" hidden="1" x14ac:dyDescent="0.15">
      <c r="A1096" s="381">
        <v>60</v>
      </c>
      <c r="B1096" s="387"/>
      <c r="C1096" s="386">
        <f t="shared" si="64"/>
        <v>14992.45</v>
      </c>
      <c r="D1096" s="386">
        <f t="shared" si="64"/>
        <v>9673.125</v>
      </c>
      <c r="E1096" s="386">
        <f t="shared" si="64"/>
        <v>0</v>
      </c>
      <c r="F1096" s="386">
        <f t="shared" si="63"/>
        <v>138.36900000000003</v>
      </c>
      <c r="G1096" s="386">
        <f t="shared" si="63"/>
        <v>108.51866666666668</v>
      </c>
    </row>
    <row r="1097" spans="1:7" ht="14" hidden="1" x14ac:dyDescent="0.15">
      <c r="A1097" s="381">
        <v>61</v>
      </c>
      <c r="B1097" s="387"/>
      <c r="C1097" s="386">
        <f t="shared" si="64"/>
        <v>16683.7</v>
      </c>
      <c r="D1097" s="386">
        <f t="shared" si="64"/>
        <v>10764.325000000001</v>
      </c>
      <c r="E1097" s="386">
        <f t="shared" si="64"/>
        <v>0</v>
      </c>
      <c r="F1097" s="386">
        <f t="shared" si="63"/>
        <v>154.59033333333335</v>
      </c>
      <c r="G1097" s="386">
        <f t="shared" si="63"/>
        <v>121.32633333333334</v>
      </c>
    </row>
    <row r="1098" spans="1:7" ht="14" hidden="1" x14ac:dyDescent="0.15">
      <c r="A1098" s="381">
        <v>62</v>
      </c>
      <c r="B1098" s="387"/>
      <c r="C1098" s="386">
        <f t="shared" si="64"/>
        <v>18506.95</v>
      </c>
      <c r="D1098" s="386">
        <f t="shared" si="64"/>
        <v>11940.775000000001</v>
      </c>
      <c r="E1098" s="386">
        <f t="shared" si="64"/>
        <v>0</v>
      </c>
      <c r="F1098" s="386">
        <f t="shared" si="63"/>
        <v>172.24900000000002</v>
      </c>
      <c r="G1098" s="386">
        <f t="shared" si="63"/>
        <v>135.18633333333335</v>
      </c>
    </row>
    <row r="1099" spans="1:7" ht="14" hidden="1" x14ac:dyDescent="0.15">
      <c r="A1099" s="381">
        <v>63</v>
      </c>
      <c r="B1099" s="387"/>
      <c r="C1099" s="386">
        <f t="shared" si="64"/>
        <v>20464.125</v>
      </c>
      <c r="D1099" s="386">
        <f t="shared" si="64"/>
        <v>13202.475</v>
      </c>
      <c r="E1099" s="386">
        <f t="shared" si="64"/>
        <v>0</v>
      </c>
      <c r="F1099" s="386">
        <f t="shared" si="63"/>
        <v>191.16533333333334</v>
      </c>
      <c r="G1099" s="386">
        <f t="shared" si="63"/>
        <v>149.91900000000001</v>
      </c>
    </row>
    <row r="1100" spans="1:7" ht="14" hidden="1" x14ac:dyDescent="0.15">
      <c r="A1100" s="381">
        <v>64</v>
      </c>
      <c r="B1100" s="387"/>
      <c r="C1100" s="386">
        <f t="shared" si="64"/>
        <v>22553.025000000001</v>
      </c>
      <c r="D1100" s="386">
        <f t="shared" si="64"/>
        <v>14550.800000000001</v>
      </c>
      <c r="E1100" s="386">
        <f t="shared" si="64"/>
        <v>0</v>
      </c>
      <c r="F1100" s="386">
        <f t="shared" si="63"/>
        <v>211.33933333333334</v>
      </c>
      <c r="G1100" s="386">
        <f t="shared" si="63"/>
        <v>165.8066666666667</v>
      </c>
    </row>
    <row r="1101" spans="1:7" ht="14" hidden="1" x14ac:dyDescent="0.15">
      <c r="A1101" s="381">
        <v>65</v>
      </c>
      <c r="B1101" s="387"/>
      <c r="C1101" s="386">
        <f t="shared" si="64"/>
        <v>24775.025000000001</v>
      </c>
      <c r="D1101" s="386">
        <f t="shared" si="64"/>
        <v>15983.825000000001</v>
      </c>
      <c r="E1101" s="386">
        <f t="shared" si="64"/>
        <v>0</v>
      </c>
      <c r="F1101" s="386">
        <f t="shared" si="63"/>
        <v>232.92500000000001</v>
      </c>
      <c r="G1101" s="386">
        <f t="shared" si="63"/>
        <v>182.7466666666667</v>
      </c>
    </row>
    <row r="1102" spans="1:7" ht="14" hidden="1" x14ac:dyDescent="0.15">
      <c r="A1102" s="381">
        <v>66</v>
      </c>
      <c r="B1102" s="387"/>
      <c r="C1102" s="386">
        <f t="shared" si="64"/>
        <v>27128.750000000004</v>
      </c>
      <c r="D1102" s="386">
        <f t="shared" si="64"/>
        <v>17503.2</v>
      </c>
      <c r="E1102" s="386">
        <f t="shared" si="64"/>
        <v>0</v>
      </c>
      <c r="F1102" s="386">
        <f t="shared" ref="F1102:G1117" si="65">+F428*$K$3</f>
        <v>255.74266666666671</v>
      </c>
      <c r="G1102" s="386">
        <f t="shared" si="65"/>
        <v>200.63633333333337</v>
      </c>
    </row>
    <row r="1103" spans="1:7" ht="14" hidden="1" x14ac:dyDescent="0.15">
      <c r="A1103" s="381">
        <v>67</v>
      </c>
      <c r="B1103" s="387"/>
      <c r="C1103" s="386">
        <f t="shared" ref="C1103:E1118" si="66">+C954*$K$3</f>
        <v>29616.125000000004</v>
      </c>
      <c r="D1103" s="386">
        <f t="shared" si="66"/>
        <v>19107.550000000003</v>
      </c>
      <c r="E1103" s="386">
        <f t="shared" si="66"/>
        <v>0</v>
      </c>
      <c r="F1103" s="386">
        <f t="shared" si="65"/>
        <v>279.94633333333337</v>
      </c>
      <c r="G1103" s="386">
        <f t="shared" si="65"/>
        <v>219.65533333333335</v>
      </c>
    </row>
    <row r="1104" spans="1:7" ht="14" hidden="1" x14ac:dyDescent="0.15">
      <c r="A1104" s="381">
        <v>68</v>
      </c>
      <c r="B1104" s="387"/>
      <c r="C1104" s="386">
        <f t="shared" si="66"/>
        <v>32235.500000000004</v>
      </c>
      <c r="D1104" s="386">
        <f t="shared" si="66"/>
        <v>20798.25</v>
      </c>
      <c r="E1104" s="386">
        <f t="shared" si="66"/>
        <v>0</v>
      </c>
      <c r="F1104" s="386">
        <f t="shared" si="65"/>
        <v>305.3563333333334</v>
      </c>
      <c r="G1104" s="386">
        <f t="shared" si="65"/>
        <v>239.57266666666669</v>
      </c>
    </row>
    <row r="1105" spans="1:7" ht="14" hidden="1" x14ac:dyDescent="0.15">
      <c r="A1105" s="381">
        <v>69</v>
      </c>
      <c r="B1105" s="387"/>
      <c r="C1105" s="386">
        <f t="shared" si="66"/>
        <v>34988.525000000001</v>
      </c>
      <c r="D1105" s="386">
        <f t="shared" si="66"/>
        <v>22573.100000000002</v>
      </c>
      <c r="E1105" s="386">
        <f t="shared" si="66"/>
        <v>0</v>
      </c>
      <c r="F1105" s="386">
        <f t="shared" si="65"/>
        <v>332.17800000000005</v>
      </c>
      <c r="G1105" s="386">
        <f t="shared" si="65"/>
        <v>260.61933333333337</v>
      </c>
    </row>
    <row r="1106" spans="1:7" ht="14" hidden="1" x14ac:dyDescent="0.15">
      <c r="A1106" s="381">
        <v>70</v>
      </c>
      <c r="B1106" s="387"/>
      <c r="C1106" s="386">
        <f t="shared" si="66"/>
        <v>37873.825000000004</v>
      </c>
      <c r="D1106" s="386">
        <f t="shared" si="66"/>
        <v>24434.575000000001</v>
      </c>
      <c r="E1106" s="386">
        <f t="shared" si="66"/>
        <v>0</v>
      </c>
      <c r="F1106" s="386">
        <f t="shared" si="65"/>
        <v>360.20600000000007</v>
      </c>
      <c r="G1106" s="386">
        <f t="shared" si="65"/>
        <v>282.64133333333336</v>
      </c>
    </row>
    <row r="1107" spans="1:7" ht="14" hidden="1" x14ac:dyDescent="0.15">
      <c r="A1107" s="381">
        <v>71</v>
      </c>
      <c r="B1107" s="387"/>
      <c r="C1107" s="386">
        <f t="shared" si="66"/>
        <v>40891.125</v>
      </c>
      <c r="D1107" s="386">
        <f t="shared" si="66"/>
        <v>26382.125000000004</v>
      </c>
      <c r="E1107" s="386">
        <f t="shared" si="66"/>
        <v>0</v>
      </c>
      <c r="F1107" s="386">
        <f t="shared" si="65"/>
        <v>389.69700000000006</v>
      </c>
      <c r="G1107" s="386">
        <f t="shared" si="65"/>
        <v>305.69000000000005</v>
      </c>
    </row>
    <row r="1108" spans="1:7" ht="14" hidden="1" x14ac:dyDescent="0.15">
      <c r="A1108" s="381">
        <v>72</v>
      </c>
      <c r="B1108" s="387"/>
      <c r="C1108" s="386">
        <f t="shared" si="66"/>
        <v>44041.8</v>
      </c>
      <c r="D1108" s="386">
        <f t="shared" si="66"/>
        <v>28414.375000000004</v>
      </c>
      <c r="E1108" s="386">
        <f t="shared" si="66"/>
        <v>0</v>
      </c>
      <c r="F1108" s="386">
        <f t="shared" si="65"/>
        <v>420.36866666666674</v>
      </c>
      <c r="G1108" s="386">
        <f t="shared" si="65"/>
        <v>329.76533333333339</v>
      </c>
    </row>
    <row r="1109" spans="1:7" ht="14" hidden="1" x14ac:dyDescent="0.15">
      <c r="A1109" s="381">
        <v>73</v>
      </c>
      <c r="B1109" s="387"/>
      <c r="C1109" s="386">
        <f t="shared" si="66"/>
        <v>47324.475000000006</v>
      </c>
      <c r="D1109" s="386">
        <f t="shared" si="66"/>
        <v>30532.15</v>
      </c>
      <c r="E1109" s="386">
        <f t="shared" si="66"/>
        <v>0</v>
      </c>
      <c r="F1109" s="386">
        <f t="shared" si="65"/>
        <v>452.40066666666672</v>
      </c>
      <c r="G1109" s="386">
        <f t="shared" si="65"/>
        <v>354.97</v>
      </c>
    </row>
    <row r="1110" spans="1:7" ht="14" hidden="1" x14ac:dyDescent="0.15">
      <c r="A1110" s="381">
        <v>74</v>
      </c>
      <c r="B1110" s="387"/>
      <c r="C1110" s="386">
        <f t="shared" si="66"/>
        <v>50741.075000000004</v>
      </c>
      <c r="D1110" s="386">
        <f t="shared" si="66"/>
        <v>32736.550000000003</v>
      </c>
      <c r="E1110" s="386">
        <f t="shared" si="66"/>
        <v>0</v>
      </c>
      <c r="F1110" s="386">
        <f t="shared" si="65"/>
        <v>485.79300000000001</v>
      </c>
      <c r="G1110" s="386">
        <f t="shared" si="65"/>
        <v>381.07300000000004</v>
      </c>
    </row>
    <row r="1111" spans="1:7" ht="14" hidden="1" x14ac:dyDescent="0.15">
      <c r="A1111" s="381">
        <v>75</v>
      </c>
      <c r="B1111" s="387"/>
      <c r="C1111" s="386">
        <f t="shared" si="66"/>
        <v>54289.4</v>
      </c>
      <c r="D1111" s="386">
        <f t="shared" si="66"/>
        <v>35025.375</v>
      </c>
      <c r="E1111" s="386">
        <f t="shared" si="66"/>
        <v>0</v>
      </c>
      <c r="F1111" s="386">
        <f t="shared" si="65"/>
        <v>485.79300000000001</v>
      </c>
      <c r="G1111" s="386">
        <f t="shared" si="65"/>
        <v>381.07300000000004</v>
      </c>
    </row>
    <row r="1112" spans="1:7" ht="14" hidden="1" x14ac:dyDescent="0.15">
      <c r="A1112" s="381">
        <v>76</v>
      </c>
      <c r="B1112" s="387"/>
      <c r="C1112" s="386">
        <f t="shared" si="66"/>
        <v>54289.4</v>
      </c>
      <c r="D1112" s="386">
        <f t="shared" si="66"/>
        <v>35025.375</v>
      </c>
      <c r="E1112" s="386">
        <f t="shared" si="66"/>
        <v>0</v>
      </c>
      <c r="F1112" s="386">
        <f t="shared" si="65"/>
        <v>485.79300000000001</v>
      </c>
      <c r="G1112" s="386">
        <f t="shared" si="65"/>
        <v>381.07300000000004</v>
      </c>
    </row>
    <row r="1113" spans="1:7" ht="14" hidden="1" x14ac:dyDescent="0.15">
      <c r="A1113" s="381">
        <v>77</v>
      </c>
      <c r="B1113" s="387"/>
      <c r="C1113" s="386">
        <f t="shared" si="66"/>
        <v>54289.4</v>
      </c>
      <c r="D1113" s="386">
        <f t="shared" si="66"/>
        <v>35025.375</v>
      </c>
      <c r="E1113" s="386">
        <f t="shared" si="66"/>
        <v>0</v>
      </c>
      <c r="F1113" s="386">
        <f t="shared" si="65"/>
        <v>485.79300000000001</v>
      </c>
      <c r="G1113" s="386">
        <f t="shared" si="65"/>
        <v>381.07300000000004</v>
      </c>
    </row>
    <row r="1114" spans="1:7" ht="14" hidden="1" x14ac:dyDescent="0.15">
      <c r="A1114" s="381">
        <v>78</v>
      </c>
      <c r="B1114" s="387"/>
      <c r="C1114" s="386">
        <f t="shared" si="66"/>
        <v>54289.4</v>
      </c>
      <c r="D1114" s="386">
        <f t="shared" si="66"/>
        <v>35025.375</v>
      </c>
      <c r="E1114" s="386">
        <f t="shared" si="66"/>
        <v>0</v>
      </c>
      <c r="F1114" s="386">
        <f t="shared" si="65"/>
        <v>485.79300000000001</v>
      </c>
      <c r="G1114" s="386">
        <f t="shared" si="65"/>
        <v>381.07300000000004</v>
      </c>
    </row>
    <row r="1115" spans="1:7" ht="14" hidden="1" x14ac:dyDescent="0.15">
      <c r="A1115" s="381">
        <v>79</v>
      </c>
      <c r="B1115" s="387"/>
      <c r="C1115" s="386">
        <f t="shared" si="66"/>
        <v>54289.4</v>
      </c>
      <c r="D1115" s="386">
        <f t="shared" si="66"/>
        <v>35025.375</v>
      </c>
      <c r="E1115" s="386">
        <f t="shared" si="66"/>
        <v>0</v>
      </c>
      <c r="F1115" s="386">
        <f t="shared" si="65"/>
        <v>485.79300000000001</v>
      </c>
      <c r="G1115" s="386">
        <f t="shared" si="65"/>
        <v>381.07300000000004</v>
      </c>
    </row>
    <row r="1116" spans="1:7" ht="14" hidden="1" x14ac:dyDescent="0.15">
      <c r="A1116" s="381">
        <v>80</v>
      </c>
      <c r="B1116" s="387"/>
      <c r="C1116" s="386">
        <f t="shared" si="66"/>
        <v>54289.4</v>
      </c>
      <c r="D1116" s="386">
        <f t="shared" si="66"/>
        <v>35025.375</v>
      </c>
      <c r="E1116" s="386">
        <f t="shared" si="66"/>
        <v>0</v>
      </c>
      <c r="F1116" s="386">
        <f t="shared" si="65"/>
        <v>485.79300000000001</v>
      </c>
      <c r="G1116" s="386">
        <f t="shared" si="65"/>
        <v>381.07300000000004</v>
      </c>
    </row>
    <row r="1117" spans="1:7" ht="14" hidden="1" x14ac:dyDescent="0.15">
      <c r="A1117" s="381">
        <v>81</v>
      </c>
      <c r="B1117" s="387"/>
      <c r="C1117" s="386">
        <f t="shared" si="66"/>
        <v>54289.4</v>
      </c>
      <c r="D1117" s="386">
        <f t="shared" si="66"/>
        <v>35025.375</v>
      </c>
      <c r="E1117" s="386">
        <f t="shared" si="66"/>
        <v>0</v>
      </c>
      <c r="F1117" s="386">
        <f t="shared" si="65"/>
        <v>485.79300000000001</v>
      </c>
      <c r="G1117" s="386">
        <f t="shared" si="65"/>
        <v>381.07300000000004</v>
      </c>
    </row>
    <row r="1118" spans="1:7" ht="14" hidden="1" x14ac:dyDescent="0.15">
      <c r="A1118" s="381">
        <v>82</v>
      </c>
      <c r="B1118" s="387"/>
      <c r="C1118" s="386">
        <f t="shared" si="66"/>
        <v>54289.4</v>
      </c>
      <c r="D1118" s="386">
        <f t="shared" si="66"/>
        <v>35025.375</v>
      </c>
      <c r="E1118" s="386">
        <f t="shared" si="66"/>
        <v>0</v>
      </c>
      <c r="F1118" s="386">
        <f t="shared" ref="F1118:G1123" si="67">+F444*$K$3</f>
        <v>485.79300000000001</v>
      </c>
      <c r="G1118" s="386">
        <f t="shared" si="67"/>
        <v>381.07300000000004</v>
      </c>
    </row>
    <row r="1119" spans="1:7" ht="14" hidden="1" x14ac:dyDescent="0.15">
      <c r="A1119" s="381">
        <v>83</v>
      </c>
      <c r="B1119" s="387"/>
      <c r="C1119" s="386">
        <f t="shared" ref="C1119:E1123" si="68">+C970*$K$3</f>
        <v>54289.4</v>
      </c>
      <c r="D1119" s="386">
        <f t="shared" si="68"/>
        <v>35025.375</v>
      </c>
      <c r="E1119" s="386">
        <f t="shared" si="68"/>
        <v>0</v>
      </c>
      <c r="F1119" s="386">
        <f t="shared" si="67"/>
        <v>485.79300000000001</v>
      </c>
      <c r="G1119" s="386">
        <f t="shared" si="67"/>
        <v>381.07300000000004</v>
      </c>
    </row>
    <row r="1120" spans="1:7" ht="14" hidden="1" x14ac:dyDescent="0.15">
      <c r="A1120" s="381">
        <v>84</v>
      </c>
      <c r="B1120" s="387" t="s">
        <v>3</v>
      </c>
      <c r="C1120" s="386">
        <f t="shared" si="68"/>
        <v>54289.4</v>
      </c>
      <c r="D1120" s="386">
        <f t="shared" si="68"/>
        <v>35025.375</v>
      </c>
      <c r="E1120" s="386">
        <f t="shared" si="68"/>
        <v>0</v>
      </c>
      <c r="F1120" s="386">
        <f t="shared" si="67"/>
        <v>25.512666666666671</v>
      </c>
      <c r="G1120" s="386">
        <f t="shared" si="67"/>
        <v>20.097000000000001</v>
      </c>
    </row>
    <row r="1121" spans="1:7" ht="14" hidden="1" x14ac:dyDescent="0.15">
      <c r="A1121" s="381">
        <v>1</v>
      </c>
      <c r="B1121" s="387" t="s">
        <v>4</v>
      </c>
      <c r="C1121" s="386">
        <f t="shared" si="68"/>
        <v>2808.0250000000001</v>
      </c>
      <c r="D1121" s="386">
        <f t="shared" si="68"/>
        <v>1811.7</v>
      </c>
      <c r="E1121" s="386">
        <f t="shared" si="68"/>
        <v>0</v>
      </c>
      <c r="F1121" s="386">
        <f t="shared" si="67"/>
        <v>43.351000000000006</v>
      </c>
      <c r="G1121" s="386">
        <f t="shared" si="67"/>
        <v>33.957000000000001</v>
      </c>
    </row>
    <row r="1122" spans="1:7" ht="14" hidden="1" x14ac:dyDescent="0.15">
      <c r="A1122" s="381">
        <v>2</v>
      </c>
      <c r="B1122" s="387" t="s">
        <v>1</v>
      </c>
      <c r="C1122" s="386">
        <f t="shared" si="68"/>
        <v>4773.7250000000004</v>
      </c>
      <c r="D1122" s="386">
        <f t="shared" si="68"/>
        <v>3079.4500000000003</v>
      </c>
      <c r="E1122" s="386">
        <f t="shared" si="68"/>
        <v>0</v>
      </c>
      <c r="F1122" s="386">
        <f t="shared" si="67"/>
        <v>61.189333333333344</v>
      </c>
      <c r="G1122" s="386">
        <f t="shared" si="67"/>
        <v>47.99666666666667</v>
      </c>
    </row>
    <row r="1123" spans="1:7" ht="14" hidden="1" x14ac:dyDescent="0.15">
      <c r="A1123" s="381">
        <v>3</v>
      </c>
      <c r="B1123" s="387" t="s">
        <v>5</v>
      </c>
      <c r="C1123" s="386">
        <f t="shared" si="68"/>
        <v>6738.05</v>
      </c>
      <c r="D1123" s="386">
        <f t="shared" si="68"/>
        <v>4347.75</v>
      </c>
      <c r="E1123" s="386">
        <f t="shared" si="68"/>
        <v>0</v>
      </c>
      <c r="F1123" s="386">
        <f t="shared" si="67"/>
        <v>0</v>
      </c>
      <c r="G1123" s="386">
        <f t="shared" si="67"/>
        <v>0</v>
      </c>
    </row>
    <row r="1124" spans="1:7" ht="14" hidden="1" thickBot="1" x14ac:dyDescent="0.2"/>
    <row r="1125" spans="1:7" ht="18" hidden="1" x14ac:dyDescent="0.2">
      <c r="A1125" s="525" t="s">
        <v>27</v>
      </c>
      <c r="B1125" s="526"/>
      <c r="C1125" s="526"/>
      <c r="D1125" s="526"/>
      <c r="E1125" s="526"/>
      <c r="F1125" s="526"/>
      <c r="G1125" s="526"/>
    </row>
    <row r="1126" spans="1:7" ht="18" hidden="1" x14ac:dyDescent="0.2">
      <c r="A1126" s="527" t="s">
        <v>6</v>
      </c>
      <c r="B1126" s="528"/>
      <c r="C1126" s="528"/>
      <c r="D1126" s="528"/>
      <c r="E1126" s="528"/>
      <c r="F1126" s="528"/>
      <c r="G1126" s="528"/>
    </row>
    <row r="1127" spans="1:7" hidden="1" x14ac:dyDescent="0.15">
      <c r="A1127" s="529" t="s">
        <v>0</v>
      </c>
      <c r="B1127" s="530"/>
      <c r="C1127" s="530"/>
      <c r="D1127" s="530"/>
      <c r="E1127" s="530"/>
      <c r="F1127" s="530"/>
      <c r="G1127" s="530"/>
    </row>
    <row r="1128" spans="1:7" hidden="1" x14ac:dyDescent="0.15">
      <c r="A1128" s="366" t="s">
        <v>2</v>
      </c>
      <c r="B1128" s="367" t="s">
        <v>2</v>
      </c>
      <c r="C1128" s="368">
        <v>10000</v>
      </c>
      <c r="D1128" s="368">
        <v>20000</v>
      </c>
      <c r="E1128" s="368"/>
      <c r="F1128" s="380"/>
      <c r="G1128" s="380"/>
    </row>
    <row r="1129" spans="1:7" ht="15" hidden="1" x14ac:dyDescent="0.2">
      <c r="A1129" s="366">
        <v>18</v>
      </c>
      <c r="B1129" s="367"/>
      <c r="C1129" s="390">
        <v>2609</v>
      </c>
      <c r="D1129" s="391">
        <v>2023</v>
      </c>
      <c r="E1129" s="392"/>
      <c r="F1129" s="386"/>
      <c r="G1129" s="386"/>
    </row>
    <row r="1130" spans="1:7" ht="15" hidden="1" x14ac:dyDescent="0.2">
      <c r="A1130" s="366">
        <v>19</v>
      </c>
      <c r="B1130" s="367"/>
      <c r="C1130" s="390">
        <v>2609</v>
      </c>
      <c r="D1130" s="391">
        <v>2023</v>
      </c>
      <c r="E1130" s="392"/>
      <c r="F1130" s="386"/>
      <c r="G1130" s="386"/>
    </row>
    <row r="1131" spans="1:7" ht="15" hidden="1" x14ac:dyDescent="0.2">
      <c r="A1131" s="366">
        <v>20</v>
      </c>
      <c r="B1131" s="367"/>
      <c r="C1131" s="390">
        <v>2609</v>
      </c>
      <c r="D1131" s="391">
        <v>2023</v>
      </c>
      <c r="E1131" s="392"/>
      <c r="F1131" s="386"/>
      <c r="G1131" s="386"/>
    </row>
    <row r="1132" spans="1:7" ht="15" hidden="1" x14ac:dyDescent="0.2">
      <c r="A1132" s="366">
        <v>21</v>
      </c>
      <c r="B1132" s="367"/>
      <c r="C1132" s="390">
        <v>2609</v>
      </c>
      <c r="D1132" s="391">
        <v>2023</v>
      </c>
      <c r="E1132" s="392"/>
      <c r="F1132" s="386"/>
      <c r="G1132" s="386"/>
    </row>
    <row r="1133" spans="1:7" ht="15" hidden="1" x14ac:dyDescent="0.2">
      <c r="A1133" s="366">
        <v>22</v>
      </c>
      <c r="B1133" s="367"/>
      <c r="C1133" s="390">
        <v>2609</v>
      </c>
      <c r="D1133" s="391">
        <v>2023</v>
      </c>
      <c r="E1133" s="392"/>
      <c r="F1133" s="386"/>
      <c r="G1133" s="386"/>
    </row>
    <row r="1134" spans="1:7" ht="15" hidden="1" x14ac:dyDescent="0.2">
      <c r="A1134" s="366">
        <v>23</v>
      </c>
      <c r="B1134" s="367"/>
      <c r="C1134" s="390">
        <v>2609</v>
      </c>
      <c r="D1134" s="391">
        <v>2023</v>
      </c>
      <c r="E1134" s="392"/>
      <c r="F1134" s="386"/>
      <c r="G1134" s="386"/>
    </row>
    <row r="1135" spans="1:7" ht="15" hidden="1" x14ac:dyDescent="0.2">
      <c r="A1135" s="366">
        <v>24</v>
      </c>
      <c r="B1135" s="367"/>
      <c r="C1135" s="390">
        <v>2609</v>
      </c>
      <c r="D1135" s="391">
        <v>2023</v>
      </c>
      <c r="E1135" s="392"/>
      <c r="F1135" s="386"/>
      <c r="G1135" s="386"/>
    </row>
    <row r="1136" spans="1:7" ht="15" hidden="1" x14ac:dyDescent="0.2">
      <c r="A1136" s="366">
        <v>25</v>
      </c>
      <c r="B1136" s="367"/>
      <c r="C1136" s="390">
        <v>2793</v>
      </c>
      <c r="D1136" s="391">
        <v>2147</v>
      </c>
      <c r="E1136" s="392"/>
      <c r="F1136" s="386"/>
      <c r="G1136" s="386"/>
    </row>
    <row r="1137" spans="1:7" ht="15" hidden="1" x14ac:dyDescent="0.2">
      <c r="A1137" s="366">
        <v>26</v>
      </c>
      <c r="B1137" s="367"/>
      <c r="C1137" s="390">
        <v>2793</v>
      </c>
      <c r="D1137" s="391">
        <v>2147</v>
      </c>
      <c r="E1137" s="392"/>
      <c r="F1137" s="386"/>
      <c r="G1137" s="386"/>
    </row>
    <row r="1138" spans="1:7" ht="15" hidden="1" x14ac:dyDescent="0.2">
      <c r="A1138" s="366">
        <v>27</v>
      </c>
      <c r="B1138" s="367"/>
      <c r="C1138" s="390">
        <v>2793</v>
      </c>
      <c r="D1138" s="391">
        <v>2147</v>
      </c>
      <c r="E1138" s="392"/>
      <c r="F1138" s="386"/>
      <c r="G1138" s="386"/>
    </row>
    <row r="1139" spans="1:7" ht="15" hidden="1" x14ac:dyDescent="0.2">
      <c r="A1139" s="366">
        <v>28</v>
      </c>
      <c r="B1139" s="367"/>
      <c r="C1139" s="390">
        <v>2793</v>
      </c>
      <c r="D1139" s="391">
        <v>2147</v>
      </c>
      <c r="E1139" s="392"/>
      <c r="F1139" s="386"/>
      <c r="G1139" s="386"/>
    </row>
    <row r="1140" spans="1:7" ht="15" hidden="1" x14ac:dyDescent="0.2">
      <c r="A1140" s="366">
        <v>29</v>
      </c>
      <c r="B1140" s="367"/>
      <c r="C1140" s="390">
        <v>2793</v>
      </c>
      <c r="D1140" s="391">
        <v>2147</v>
      </c>
      <c r="E1140" s="392"/>
      <c r="F1140" s="386"/>
      <c r="G1140" s="386"/>
    </row>
    <row r="1141" spans="1:7" ht="15" hidden="1" x14ac:dyDescent="0.2">
      <c r="A1141" s="366">
        <v>30</v>
      </c>
      <c r="B1141" s="367"/>
      <c r="C1141" s="390">
        <v>3114</v>
      </c>
      <c r="D1141" s="391">
        <v>2371</v>
      </c>
      <c r="E1141" s="392"/>
      <c r="F1141" s="386"/>
      <c r="G1141" s="386"/>
    </row>
    <row r="1142" spans="1:7" ht="15" hidden="1" x14ac:dyDescent="0.2">
      <c r="A1142" s="366">
        <v>31</v>
      </c>
      <c r="B1142" s="367"/>
      <c r="C1142" s="390">
        <v>3114</v>
      </c>
      <c r="D1142" s="391">
        <v>2371</v>
      </c>
      <c r="E1142" s="392"/>
      <c r="F1142" s="386"/>
      <c r="G1142" s="386"/>
    </row>
    <row r="1143" spans="1:7" ht="15" hidden="1" x14ac:dyDescent="0.2">
      <c r="A1143" s="366">
        <v>32</v>
      </c>
      <c r="B1143" s="367"/>
      <c r="C1143" s="390">
        <v>3114</v>
      </c>
      <c r="D1143" s="391">
        <v>2371</v>
      </c>
      <c r="E1143" s="392"/>
      <c r="F1143" s="386"/>
      <c r="G1143" s="386"/>
    </row>
    <row r="1144" spans="1:7" ht="15" hidden="1" x14ac:dyDescent="0.2">
      <c r="A1144" s="366">
        <v>33</v>
      </c>
      <c r="B1144" s="367"/>
      <c r="C1144" s="390">
        <v>3114</v>
      </c>
      <c r="D1144" s="391">
        <v>2371</v>
      </c>
      <c r="E1144" s="392"/>
      <c r="F1144" s="386"/>
      <c r="G1144" s="386"/>
    </row>
    <row r="1145" spans="1:7" ht="15" hidden="1" x14ac:dyDescent="0.2">
      <c r="A1145" s="366">
        <v>34</v>
      </c>
      <c r="B1145" s="367"/>
      <c r="C1145" s="390">
        <v>3114</v>
      </c>
      <c r="D1145" s="391">
        <v>2371</v>
      </c>
      <c r="E1145" s="392"/>
      <c r="F1145" s="386"/>
      <c r="G1145" s="386"/>
    </row>
    <row r="1146" spans="1:7" ht="15" hidden="1" x14ac:dyDescent="0.2">
      <c r="A1146" s="366">
        <v>35</v>
      </c>
      <c r="B1146" s="367"/>
      <c r="C1146" s="390">
        <v>3479</v>
      </c>
      <c r="D1146" s="391">
        <v>2640</v>
      </c>
      <c r="E1146" s="392"/>
      <c r="F1146" s="386"/>
      <c r="G1146" s="386"/>
    </row>
    <row r="1147" spans="1:7" ht="15" hidden="1" x14ac:dyDescent="0.2">
      <c r="A1147" s="366">
        <v>36</v>
      </c>
      <c r="B1147" s="367"/>
      <c r="C1147" s="390">
        <v>3479</v>
      </c>
      <c r="D1147" s="391">
        <v>2640</v>
      </c>
      <c r="E1147" s="392"/>
      <c r="F1147" s="386"/>
      <c r="G1147" s="386"/>
    </row>
    <row r="1148" spans="1:7" ht="15" hidden="1" x14ac:dyDescent="0.2">
      <c r="A1148" s="366">
        <v>37</v>
      </c>
      <c r="B1148" s="367"/>
      <c r="C1148" s="390">
        <v>3479</v>
      </c>
      <c r="D1148" s="391">
        <v>2640</v>
      </c>
      <c r="E1148" s="392"/>
      <c r="F1148" s="386"/>
      <c r="G1148" s="386"/>
    </row>
    <row r="1149" spans="1:7" ht="15" hidden="1" x14ac:dyDescent="0.2">
      <c r="A1149" s="366">
        <v>38</v>
      </c>
      <c r="B1149" s="367"/>
      <c r="C1149" s="390">
        <v>3479</v>
      </c>
      <c r="D1149" s="391">
        <v>2640</v>
      </c>
      <c r="E1149" s="392"/>
      <c r="F1149" s="386"/>
      <c r="G1149" s="386"/>
    </row>
    <row r="1150" spans="1:7" ht="15" hidden="1" x14ac:dyDescent="0.2">
      <c r="A1150" s="366">
        <v>39</v>
      </c>
      <c r="B1150" s="367"/>
      <c r="C1150" s="390">
        <v>3479</v>
      </c>
      <c r="D1150" s="391">
        <v>2640</v>
      </c>
      <c r="E1150" s="392"/>
      <c r="F1150" s="386"/>
      <c r="G1150" s="386"/>
    </row>
    <row r="1151" spans="1:7" ht="15" hidden="1" x14ac:dyDescent="0.2">
      <c r="A1151" s="366">
        <v>40</v>
      </c>
      <c r="B1151" s="367"/>
      <c r="C1151" s="390">
        <v>3900</v>
      </c>
      <c r="D1151" s="391">
        <v>2955</v>
      </c>
      <c r="E1151" s="392"/>
      <c r="F1151" s="386"/>
      <c r="G1151" s="386"/>
    </row>
    <row r="1152" spans="1:7" ht="15" hidden="1" x14ac:dyDescent="0.2">
      <c r="A1152" s="366">
        <v>41</v>
      </c>
      <c r="B1152" s="367"/>
      <c r="C1152" s="390">
        <v>3900</v>
      </c>
      <c r="D1152" s="391">
        <v>2955</v>
      </c>
      <c r="E1152" s="392"/>
      <c r="F1152" s="386"/>
      <c r="G1152" s="386"/>
    </row>
    <row r="1153" spans="1:7" ht="15" hidden="1" x14ac:dyDescent="0.2">
      <c r="A1153" s="366">
        <v>42</v>
      </c>
      <c r="B1153" s="367"/>
      <c r="C1153" s="390">
        <v>3900</v>
      </c>
      <c r="D1153" s="391">
        <v>2955</v>
      </c>
      <c r="E1153" s="392"/>
      <c r="F1153" s="386"/>
      <c r="G1153" s="386"/>
    </row>
    <row r="1154" spans="1:7" ht="15" hidden="1" x14ac:dyDescent="0.2">
      <c r="A1154" s="366">
        <v>43</v>
      </c>
      <c r="B1154" s="367"/>
      <c r="C1154" s="390">
        <v>3900</v>
      </c>
      <c r="D1154" s="391">
        <v>2955</v>
      </c>
      <c r="E1154" s="392"/>
      <c r="F1154" s="386"/>
      <c r="G1154" s="386"/>
    </row>
    <row r="1155" spans="1:7" ht="15" hidden="1" x14ac:dyDescent="0.2">
      <c r="A1155" s="366">
        <v>44</v>
      </c>
      <c r="B1155" s="367"/>
      <c r="C1155" s="390">
        <v>3900</v>
      </c>
      <c r="D1155" s="391">
        <v>2955</v>
      </c>
      <c r="E1155" s="392"/>
      <c r="F1155" s="386"/>
      <c r="G1155" s="386"/>
    </row>
    <row r="1156" spans="1:7" ht="15" hidden="1" x14ac:dyDescent="0.2">
      <c r="A1156" s="366">
        <v>45</v>
      </c>
      <c r="B1156" s="367"/>
      <c r="C1156" s="390">
        <v>4367</v>
      </c>
      <c r="D1156" s="391">
        <v>3315</v>
      </c>
      <c r="E1156" s="392"/>
      <c r="F1156" s="386"/>
      <c r="G1156" s="386"/>
    </row>
    <row r="1157" spans="1:7" ht="15" hidden="1" x14ac:dyDescent="0.2">
      <c r="A1157" s="366">
        <v>46</v>
      </c>
      <c r="B1157" s="367"/>
      <c r="C1157" s="390">
        <v>4367</v>
      </c>
      <c r="D1157" s="391">
        <v>3315</v>
      </c>
      <c r="E1157" s="392"/>
      <c r="F1157" s="386"/>
      <c r="G1157" s="386"/>
    </row>
    <row r="1158" spans="1:7" ht="15" hidden="1" x14ac:dyDescent="0.2">
      <c r="A1158" s="366">
        <v>47</v>
      </c>
      <c r="B1158" s="367"/>
      <c r="C1158" s="390">
        <v>4367</v>
      </c>
      <c r="D1158" s="391">
        <v>3315</v>
      </c>
      <c r="E1158" s="392"/>
      <c r="F1158" s="386"/>
      <c r="G1158" s="386"/>
    </row>
    <row r="1159" spans="1:7" ht="15" hidden="1" x14ac:dyDescent="0.2">
      <c r="A1159" s="366">
        <v>48</v>
      </c>
      <c r="B1159" s="367"/>
      <c r="C1159" s="390">
        <v>4367</v>
      </c>
      <c r="D1159" s="391">
        <v>3315</v>
      </c>
      <c r="E1159" s="392"/>
      <c r="F1159" s="386"/>
      <c r="G1159" s="386"/>
    </row>
    <row r="1160" spans="1:7" ht="15" hidden="1" x14ac:dyDescent="0.2">
      <c r="A1160" s="366">
        <v>49</v>
      </c>
      <c r="B1160" s="367"/>
      <c r="C1160" s="390">
        <v>4367</v>
      </c>
      <c r="D1160" s="391">
        <v>3315</v>
      </c>
      <c r="E1160" s="392"/>
      <c r="F1160" s="386"/>
      <c r="G1160" s="386"/>
    </row>
    <row r="1161" spans="1:7" ht="15" hidden="1" x14ac:dyDescent="0.2">
      <c r="A1161" s="366">
        <v>50</v>
      </c>
      <c r="B1161" s="367"/>
      <c r="C1161" s="390">
        <v>4891</v>
      </c>
      <c r="D1161" s="391">
        <v>3724</v>
      </c>
      <c r="E1161" s="392"/>
      <c r="F1161" s="386"/>
      <c r="G1161" s="386"/>
    </row>
    <row r="1162" spans="1:7" ht="15" hidden="1" x14ac:dyDescent="0.2">
      <c r="A1162" s="366">
        <v>51</v>
      </c>
      <c r="B1162" s="367"/>
      <c r="C1162" s="390">
        <v>4891</v>
      </c>
      <c r="D1162" s="391">
        <v>3724</v>
      </c>
      <c r="E1162" s="392"/>
      <c r="F1162" s="386"/>
      <c r="G1162" s="386"/>
    </row>
    <row r="1163" spans="1:7" ht="15" hidden="1" x14ac:dyDescent="0.2">
      <c r="A1163" s="366">
        <v>52</v>
      </c>
      <c r="B1163" s="367"/>
      <c r="C1163" s="390">
        <v>4891</v>
      </c>
      <c r="D1163" s="391">
        <v>3724</v>
      </c>
      <c r="E1163" s="392"/>
      <c r="F1163" s="386"/>
      <c r="G1163" s="386"/>
    </row>
    <row r="1164" spans="1:7" ht="15" hidden="1" x14ac:dyDescent="0.2">
      <c r="A1164" s="366">
        <v>53</v>
      </c>
      <c r="B1164" s="367"/>
      <c r="C1164" s="390">
        <v>4891</v>
      </c>
      <c r="D1164" s="391">
        <v>3724</v>
      </c>
      <c r="E1164" s="392"/>
      <c r="F1164" s="386"/>
      <c r="G1164" s="386"/>
    </row>
    <row r="1165" spans="1:7" ht="15" hidden="1" x14ac:dyDescent="0.2">
      <c r="A1165" s="366">
        <v>54</v>
      </c>
      <c r="B1165" s="374"/>
      <c r="C1165" s="390">
        <v>4891</v>
      </c>
      <c r="D1165" s="391">
        <v>3724</v>
      </c>
      <c r="E1165" s="392"/>
      <c r="F1165" s="386"/>
      <c r="G1165" s="386"/>
    </row>
    <row r="1166" spans="1:7" ht="15" hidden="1" x14ac:dyDescent="0.2">
      <c r="A1166" s="366">
        <v>55</v>
      </c>
      <c r="B1166" s="374"/>
      <c r="C1166" s="390">
        <v>5469</v>
      </c>
      <c r="D1166" s="391">
        <v>4182</v>
      </c>
      <c r="E1166" s="392"/>
      <c r="F1166" s="386"/>
      <c r="G1166" s="386"/>
    </row>
    <row r="1167" spans="1:7" ht="15" hidden="1" x14ac:dyDescent="0.2">
      <c r="A1167" s="366">
        <v>56</v>
      </c>
      <c r="B1167" s="374"/>
      <c r="C1167" s="390">
        <v>5469</v>
      </c>
      <c r="D1167" s="391">
        <v>4182</v>
      </c>
      <c r="E1167" s="392"/>
      <c r="F1167" s="386"/>
      <c r="G1167" s="386"/>
    </row>
    <row r="1168" spans="1:7" ht="15" hidden="1" x14ac:dyDescent="0.2">
      <c r="A1168" s="366">
        <v>57</v>
      </c>
      <c r="B1168" s="374"/>
      <c r="C1168" s="390">
        <v>5469</v>
      </c>
      <c r="D1168" s="391">
        <v>4182</v>
      </c>
      <c r="E1168" s="392"/>
      <c r="F1168" s="386"/>
      <c r="G1168" s="386"/>
    </row>
    <row r="1169" spans="1:7" ht="15" hidden="1" x14ac:dyDescent="0.2">
      <c r="A1169" s="366">
        <v>58</v>
      </c>
      <c r="B1169" s="374"/>
      <c r="C1169" s="390">
        <v>5469</v>
      </c>
      <c r="D1169" s="391">
        <v>4182</v>
      </c>
      <c r="E1169" s="392"/>
      <c r="F1169" s="386"/>
      <c r="G1169" s="386"/>
    </row>
    <row r="1170" spans="1:7" ht="15" hidden="1" x14ac:dyDescent="0.2">
      <c r="A1170" s="366">
        <v>59</v>
      </c>
      <c r="B1170" s="374"/>
      <c r="C1170" s="390">
        <v>5469</v>
      </c>
      <c r="D1170" s="391">
        <v>4182</v>
      </c>
      <c r="E1170" s="392"/>
      <c r="F1170" s="386"/>
      <c r="G1170" s="386"/>
    </row>
    <row r="1171" spans="1:7" ht="15" hidden="1" x14ac:dyDescent="0.2">
      <c r="A1171" s="366">
        <v>60</v>
      </c>
      <c r="B1171" s="374"/>
      <c r="C1171" s="390">
        <v>5851</v>
      </c>
      <c r="D1171" s="391">
        <v>4487</v>
      </c>
      <c r="E1171" s="392"/>
      <c r="F1171" s="386"/>
      <c r="G1171" s="386"/>
    </row>
    <row r="1172" spans="1:7" ht="15" hidden="1" x14ac:dyDescent="0.2">
      <c r="A1172" s="366">
        <v>61</v>
      </c>
      <c r="B1172" s="374"/>
      <c r="C1172" s="390">
        <v>6518</v>
      </c>
      <c r="D1172" s="391">
        <v>5022</v>
      </c>
      <c r="E1172" s="392"/>
      <c r="F1172" s="386"/>
      <c r="G1172" s="386"/>
    </row>
    <row r="1173" spans="1:7" ht="15" hidden="1" x14ac:dyDescent="0.2">
      <c r="A1173" s="366">
        <v>62</v>
      </c>
      <c r="B1173" s="374"/>
      <c r="C1173" s="390">
        <v>7238</v>
      </c>
      <c r="D1173" s="391">
        <v>5607</v>
      </c>
      <c r="E1173" s="392"/>
      <c r="F1173" s="386"/>
      <c r="G1173" s="386"/>
    </row>
    <row r="1174" spans="1:7" ht="15" hidden="1" x14ac:dyDescent="0.2">
      <c r="A1174" s="366">
        <v>63</v>
      </c>
      <c r="B1174" s="374"/>
      <c r="C1174" s="390">
        <v>8013</v>
      </c>
      <c r="D1174" s="391">
        <v>6239</v>
      </c>
      <c r="E1174" s="392"/>
      <c r="F1174" s="386"/>
      <c r="G1174" s="386"/>
    </row>
    <row r="1175" spans="1:7" ht="15" hidden="1" x14ac:dyDescent="0.2">
      <c r="A1175" s="366">
        <v>64</v>
      </c>
      <c r="B1175" s="374"/>
      <c r="C1175" s="390">
        <v>8840</v>
      </c>
      <c r="D1175" s="391">
        <v>6920</v>
      </c>
      <c r="E1175" s="392"/>
      <c r="F1175" s="386"/>
      <c r="G1175" s="386"/>
    </row>
    <row r="1176" spans="1:7" ht="15" hidden="1" x14ac:dyDescent="0.2">
      <c r="A1176" s="366">
        <v>65</v>
      </c>
      <c r="B1176" s="374"/>
      <c r="C1176" s="390">
        <v>9722</v>
      </c>
      <c r="D1176" s="391">
        <v>7648</v>
      </c>
      <c r="E1176" s="392"/>
      <c r="F1176" s="386"/>
      <c r="G1176" s="386"/>
    </row>
    <row r="1177" spans="1:7" ht="15" hidden="1" x14ac:dyDescent="0.2">
      <c r="A1177" s="366">
        <v>66</v>
      </c>
      <c r="B1177" s="374"/>
      <c r="C1177" s="390">
        <v>10656</v>
      </c>
      <c r="D1177" s="391">
        <v>8423</v>
      </c>
      <c r="E1177" s="392"/>
      <c r="F1177" s="386"/>
      <c r="G1177" s="386"/>
    </row>
    <row r="1178" spans="1:7" ht="15" hidden="1" x14ac:dyDescent="0.2">
      <c r="A1178" s="366">
        <v>67</v>
      </c>
      <c r="B1178" s="374"/>
      <c r="C1178" s="390">
        <v>11647</v>
      </c>
      <c r="D1178" s="391">
        <v>9246</v>
      </c>
      <c r="E1178" s="392"/>
      <c r="F1178" s="386"/>
      <c r="G1178" s="386"/>
    </row>
    <row r="1179" spans="1:7" ht="15" hidden="1" x14ac:dyDescent="0.2">
      <c r="A1179" s="366">
        <v>68</v>
      </c>
      <c r="B1179" s="374"/>
      <c r="C1179" s="390">
        <v>12687</v>
      </c>
      <c r="D1179" s="391">
        <v>10118</v>
      </c>
      <c r="E1179" s="392"/>
      <c r="F1179" s="386"/>
      <c r="G1179" s="386"/>
    </row>
    <row r="1180" spans="1:7" ht="15" hidden="1" x14ac:dyDescent="0.2">
      <c r="A1180" s="366">
        <v>69</v>
      </c>
      <c r="B1180" s="374"/>
      <c r="C1180" s="390">
        <v>13783</v>
      </c>
      <c r="D1180" s="391">
        <v>11036</v>
      </c>
      <c r="E1180" s="392"/>
      <c r="F1180" s="386"/>
      <c r="G1180" s="386"/>
    </row>
    <row r="1181" spans="1:7" ht="15" hidden="1" x14ac:dyDescent="0.2">
      <c r="A1181" s="366">
        <v>70</v>
      </c>
      <c r="B1181" s="374"/>
      <c r="C1181" s="390">
        <v>14933</v>
      </c>
      <c r="D1181" s="391">
        <v>12005</v>
      </c>
      <c r="E1181" s="392"/>
      <c r="F1181" s="386"/>
      <c r="G1181" s="386"/>
    </row>
    <row r="1182" spans="1:7" ht="15" hidden="1" x14ac:dyDescent="0.2">
      <c r="A1182" s="366">
        <v>71</v>
      </c>
      <c r="B1182" s="374"/>
      <c r="C1182" s="390">
        <v>16137</v>
      </c>
      <c r="D1182" s="391">
        <v>13020</v>
      </c>
      <c r="E1182" s="392"/>
      <c r="F1182" s="386"/>
      <c r="G1182" s="386"/>
    </row>
    <row r="1183" spans="1:7" ht="15" hidden="1" x14ac:dyDescent="0.2">
      <c r="A1183" s="366">
        <v>72</v>
      </c>
      <c r="B1183" s="374"/>
      <c r="C1183" s="390">
        <v>17390</v>
      </c>
      <c r="D1183" s="391">
        <v>14083</v>
      </c>
      <c r="E1183" s="392"/>
      <c r="F1183" s="386"/>
      <c r="G1183" s="386"/>
    </row>
    <row r="1184" spans="1:7" ht="15" hidden="1" x14ac:dyDescent="0.2">
      <c r="A1184" s="366">
        <v>73</v>
      </c>
      <c r="B1184" s="374"/>
      <c r="C1184" s="390">
        <v>18702</v>
      </c>
      <c r="D1184" s="391">
        <v>15193</v>
      </c>
      <c r="E1184" s="392"/>
      <c r="F1184" s="386"/>
      <c r="G1184" s="386"/>
    </row>
    <row r="1185" spans="1:7" ht="15" hidden="1" x14ac:dyDescent="0.2">
      <c r="A1185" s="366">
        <v>74</v>
      </c>
      <c r="B1185" s="374"/>
      <c r="C1185" s="390">
        <v>20066</v>
      </c>
      <c r="D1185" s="391">
        <v>16351</v>
      </c>
      <c r="E1185" s="392"/>
      <c r="F1185" s="386"/>
      <c r="G1185" s="386"/>
    </row>
    <row r="1186" spans="1:7" ht="15" hidden="1" x14ac:dyDescent="0.2">
      <c r="A1186" s="366">
        <v>75</v>
      </c>
      <c r="B1186" s="374"/>
      <c r="C1186" s="390">
        <v>21481</v>
      </c>
      <c r="D1186" s="391">
        <v>17558</v>
      </c>
      <c r="E1186" s="392"/>
      <c r="F1186" s="386"/>
      <c r="G1186" s="386"/>
    </row>
    <row r="1187" spans="1:7" ht="15" hidden="1" x14ac:dyDescent="0.2">
      <c r="A1187" s="366">
        <v>76</v>
      </c>
      <c r="B1187" s="374"/>
      <c r="C1187" s="390">
        <v>21481</v>
      </c>
      <c r="D1187" s="391">
        <v>17558</v>
      </c>
      <c r="E1187" s="392"/>
      <c r="F1187" s="386"/>
      <c r="G1187" s="386"/>
    </row>
    <row r="1188" spans="1:7" ht="15" hidden="1" x14ac:dyDescent="0.2">
      <c r="A1188" s="366">
        <v>77</v>
      </c>
      <c r="B1188" s="374"/>
      <c r="C1188" s="390">
        <v>21481</v>
      </c>
      <c r="D1188" s="391">
        <v>17558</v>
      </c>
      <c r="E1188" s="392"/>
      <c r="F1188" s="386"/>
      <c r="G1188" s="386"/>
    </row>
    <row r="1189" spans="1:7" ht="15" hidden="1" x14ac:dyDescent="0.2">
      <c r="A1189" s="366">
        <v>78</v>
      </c>
      <c r="B1189" s="374"/>
      <c r="C1189" s="390">
        <v>21481</v>
      </c>
      <c r="D1189" s="391">
        <v>17558</v>
      </c>
      <c r="E1189" s="392"/>
      <c r="F1189" s="386"/>
      <c r="G1189" s="386"/>
    </row>
    <row r="1190" spans="1:7" ht="15" hidden="1" x14ac:dyDescent="0.2">
      <c r="A1190" s="366">
        <v>79</v>
      </c>
      <c r="B1190" s="374"/>
      <c r="C1190" s="390">
        <v>21481</v>
      </c>
      <c r="D1190" s="391">
        <v>17558</v>
      </c>
      <c r="E1190" s="392"/>
      <c r="F1190" s="386"/>
      <c r="G1190" s="386"/>
    </row>
    <row r="1191" spans="1:7" ht="15" hidden="1" x14ac:dyDescent="0.2">
      <c r="A1191" s="366">
        <v>80</v>
      </c>
      <c r="B1191" s="374"/>
      <c r="C1191" s="390">
        <v>21481</v>
      </c>
      <c r="D1191" s="391">
        <v>17558</v>
      </c>
      <c r="E1191" s="392"/>
      <c r="F1191" s="386"/>
      <c r="G1191" s="386"/>
    </row>
    <row r="1192" spans="1:7" ht="15" hidden="1" x14ac:dyDescent="0.2">
      <c r="A1192" s="366">
        <v>81</v>
      </c>
      <c r="B1192" s="374"/>
      <c r="C1192" s="390">
        <v>21481</v>
      </c>
      <c r="D1192" s="391">
        <v>17558</v>
      </c>
      <c r="E1192" s="392"/>
      <c r="F1192" s="386"/>
      <c r="G1192" s="386"/>
    </row>
    <row r="1193" spans="1:7" ht="15" hidden="1" x14ac:dyDescent="0.2">
      <c r="A1193" s="366">
        <v>82</v>
      </c>
      <c r="B1193" s="374"/>
      <c r="C1193" s="390">
        <v>21481</v>
      </c>
      <c r="D1193" s="391">
        <v>17558</v>
      </c>
      <c r="E1193" s="392"/>
      <c r="F1193" s="386"/>
      <c r="G1193" s="386"/>
    </row>
    <row r="1194" spans="1:7" ht="15" hidden="1" x14ac:dyDescent="0.2">
      <c r="A1194" s="366">
        <v>83</v>
      </c>
      <c r="B1194" s="374"/>
      <c r="C1194" s="390">
        <v>21481</v>
      </c>
      <c r="D1194" s="391">
        <v>17558</v>
      </c>
      <c r="E1194" s="392"/>
      <c r="F1194" s="386"/>
      <c r="G1194" s="386"/>
    </row>
    <row r="1195" spans="1:7" ht="15" hidden="1" x14ac:dyDescent="0.2">
      <c r="A1195" s="366">
        <v>84</v>
      </c>
      <c r="B1195" s="374" t="s">
        <v>3</v>
      </c>
      <c r="C1195" s="390">
        <v>21481</v>
      </c>
      <c r="D1195" s="391">
        <v>17558</v>
      </c>
      <c r="E1195" s="392"/>
      <c r="F1195" s="386"/>
      <c r="G1195" s="386"/>
    </row>
    <row r="1196" spans="1:7" ht="15" hidden="1" x14ac:dyDescent="0.2">
      <c r="A1196" s="366">
        <v>1</v>
      </c>
      <c r="B1196" s="374" t="s">
        <v>4</v>
      </c>
      <c r="C1196" s="393">
        <v>1102</v>
      </c>
      <c r="D1196" s="394">
        <v>866</v>
      </c>
      <c r="E1196" s="392"/>
      <c r="F1196" s="395"/>
      <c r="G1196" s="395"/>
    </row>
    <row r="1197" spans="1:7" ht="15" hidden="1" x14ac:dyDescent="0.2">
      <c r="A1197" s="366">
        <v>2</v>
      </c>
      <c r="B1197" s="374" t="s">
        <v>1</v>
      </c>
      <c r="C1197" s="390">
        <v>1870</v>
      </c>
      <c r="D1197" s="391">
        <v>1467</v>
      </c>
      <c r="E1197" s="392"/>
      <c r="F1197" s="386"/>
      <c r="G1197" s="386"/>
    </row>
    <row r="1198" spans="1:7" ht="15" hidden="1" x14ac:dyDescent="0.2">
      <c r="A1198" s="366">
        <v>3</v>
      </c>
      <c r="B1198" s="374" t="s">
        <v>5</v>
      </c>
      <c r="C1198" s="390">
        <v>2640</v>
      </c>
      <c r="D1198" s="391">
        <v>2073</v>
      </c>
      <c r="E1198" s="392"/>
      <c r="F1198" s="386"/>
      <c r="G1198" s="386"/>
    </row>
    <row r="1199" spans="1:7" hidden="1" x14ac:dyDescent="0.15">
      <c r="A1199" s="366"/>
      <c r="B1199" s="376"/>
      <c r="C1199" s="377"/>
      <c r="D1199" s="377"/>
      <c r="E1199" s="377"/>
      <c r="F1199" s="377"/>
      <c r="G1199" s="377"/>
    </row>
    <row r="1200" spans="1:7" ht="18" hidden="1" x14ac:dyDescent="0.2">
      <c r="A1200" s="527" t="s">
        <v>28</v>
      </c>
      <c r="B1200" s="528"/>
      <c r="C1200" s="528"/>
      <c r="D1200" s="528"/>
      <c r="E1200" s="528"/>
      <c r="F1200" s="528"/>
      <c r="G1200" s="528"/>
    </row>
    <row r="1201" spans="1:7" hidden="1" x14ac:dyDescent="0.15">
      <c r="A1201" s="529" t="s">
        <v>0</v>
      </c>
      <c r="B1201" s="530"/>
      <c r="C1201" s="530"/>
      <c r="D1201" s="530"/>
      <c r="E1201" s="530"/>
      <c r="F1201" s="530"/>
      <c r="G1201" s="530"/>
    </row>
    <row r="1202" spans="1:7" hidden="1" x14ac:dyDescent="0.15">
      <c r="A1202" s="366" t="s">
        <v>2</v>
      </c>
      <c r="B1202" s="367" t="s">
        <v>2</v>
      </c>
      <c r="C1202" s="368">
        <v>10000</v>
      </c>
      <c r="D1202" s="368">
        <v>20000</v>
      </c>
      <c r="E1202" s="368"/>
      <c r="F1202" s="380"/>
      <c r="G1202" s="380"/>
    </row>
    <row r="1203" spans="1:7" hidden="1" x14ac:dyDescent="0.15">
      <c r="A1203" s="366">
        <v>18</v>
      </c>
      <c r="B1203" s="374"/>
      <c r="C1203" s="10">
        <f>+C1129*$K$2</f>
        <v>243.50666666666669</v>
      </c>
      <c r="D1203" s="10">
        <f t="shared" ref="D1203:G1203" si="69">+D1129*$K$2</f>
        <v>188.81333333333333</v>
      </c>
      <c r="E1203" s="10">
        <f t="shared" si="69"/>
        <v>0</v>
      </c>
      <c r="F1203" s="10">
        <f t="shared" si="69"/>
        <v>0</v>
      </c>
      <c r="G1203" s="10">
        <f t="shared" si="69"/>
        <v>0</v>
      </c>
    </row>
    <row r="1204" spans="1:7" hidden="1" x14ac:dyDescent="0.15">
      <c r="A1204" s="366">
        <v>19</v>
      </c>
      <c r="B1204" s="374"/>
      <c r="C1204" s="10">
        <f t="shared" ref="C1204:G1219" si="70">+C1130*$K$2</f>
        <v>243.50666666666669</v>
      </c>
      <c r="D1204" s="10">
        <f t="shared" si="70"/>
        <v>188.81333333333333</v>
      </c>
      <c r="E1204" s="10">
        <f t="shared" si="70"/>
        <v>0</v>
      </c>
      <c r="F1204" s="10">
        <f t="shared" si="70"/>
        <v>0</v>
      </c>
      <c r="G1204" s="10">
        <f t="shared" si="70"/>
        <v>0</v>
      </c>
    </row>
    <row r="1205" spans="1:7" hidden="1" x14ac:dyDescent="0.15">
      <c r="A1205" s="366">
        <v>20</v>
      </c>
      <c r="B1205" s="374"/>
      <c r="C1205" s="10">
        <f t="shared" si="70"/>
        <v>243.50666666666669</v>
      </c>
      <c r="D1205" s="10">
        <f t="shared" si="70"/>
        <v>188.81333333333333</v>
      </c>
      <c r="E1205" s="10">
        <f t="shared" si="70"/>
        <v>0</v>
      </c>
      <c r="F1205" s="10">
        <f t="shared" si="70"/>
        <v>0</v>
      </c>
      <c r="G1205" s="10">
        <f t="shared" si="70"/>
        <v>0</v>
      </c>
    </row>
    <row r="1206" spans="1:7" hidden="1" x14ac:dyDescent="0.15">
      <c r="A1206" s="366">
        <v>21</v>
      </c>
      <c r="B1206" s="374"/>
      <c r="C1206" s="10">
        <f t="shared" si="70"/>
        <v>243.50666666666669</v>
      </c>
      <c r="D1206" s="10">
        <f t="shared" si="70"/>
        <v>188.81333333333333</v>
      </c>
      <c r="E1206" s="10">
        <f t="shared" si="70"/>
        <v>0</v>
      </c>
      <c r="F1206" s="10">
        <f t="shared" si="70"/>
        <v>0</v>
      </c>
      <c r="G1206" s="10">
        <f t="shared" si="70"/>
        <v>0</v>
      </c>
    </row>
    <row r="1207" spans="1:7" hidden="1" x14ac:dyDescent="0.15">
      <c r="A1207" s="366">
        <v>22</v>
      </c>
      <c r="B1207" s="374"/>
      <c r="C1207" s="10">
        <f t="shared" si="70"/>
        <v>243.50666666666669</v>
      </c>
      <c r="D1207" s="10">
        <f t="shared" si="70"/>
        <v>188.81333333333333</v>
      </c>
      <c r="E1207" s="10">
        <f t="shared" si="70"/>
        <v>0</v>
      </c>
      <c r="F1207" s="10">
        <f t="shared" si="70"/>
        <v>0</v>
      </c>
      <c r="G1207" s="10">
        <f t="shared" si="70"/>
        <v>0</v>
      </c>
    </row>
    <row r="1208" spans="1:7" hidden="1" x14ac:dyDescent="0.15">
      <c r="A1208" s="366">
        <v>23</v>
      </c>
      <c r="B1208" s="374"/>
      <c r="C1208" s="10">
        <f t="shared" si="70"/>
        <v>243.50666666666669</v>
      </c>
      <c r="D1208" s="10">
        <f t="shared" si="70"/>
        <v>188.81333333333333</v>
      </c>
      <c r="E1208" s="10">
        <f t="shared" si="70"/>
        <v>0</v>
      </c>
      <c r="F1208" s="10">
        <f t="shared" si="70"/>
        <v>0</v>
      </c>
      <c r="G1208" s="10">
        <f t="shared" si="70"/>
        <v>0</v>
      </c>
    </row>
    <row r="1209" spans="1:7" hidden="1" x14ac:dyDescent="0.15">
      <c r="A1209" s="366">
        <v>24</v>
      </c>
      <c r="B1209" s="374"/>
      <c r="C1209" s="10">
        <f t="shared" si="70"/>
        <v>243.50666666666669</v>
      </c>
      <c r="D1209" s="10">
        <f t="shared" si="70"/>
        <v>188.81333333333333</v>
      </c>
      <c r="E1209" s="10">
        <f t="shared" si="70"/>
        <v>0</v>
      </c>
      <c r="F1209" s="10">
        <f t="shared" si="70"/>
        <v>0</v>
      </c>
      <c r="G1209" s="10">
        <f t="shared" si="70"/>
        <v>0</v>
      </c>
    </row>
    <row r="1210" spans="1:7" hidden="1" x14ac:dyDescent="0.15">
      <c r="A1210" s="366">
        <v>25</v>
      </c>
      <c r="B1210" s="374"/>
      <c r="C1210" s="10">
        <f t="shared" si="70"/>
        <v>260.68</v>
      </c>
      <c r="D1210" s="10">
        <f t="shared" si="70"/>
        <v>200.38666666666668</v>
      </c>
      <c r="E1210" s="10">
        <f t="shared" si="70"/>
        <v>0</v>
      </c>
      <c r="F1210" s="10">
        <f t="shared" si="70"/>
        <v>0</v>
      </c>
      <c r="G1210" s="10">
        <f t="shared" si="70"/>
        <v>0</v>
      </c>
    </row>
    <row r="1211" spans="1:7" hidden="1" x14ac:dyDescent="0.15">
      <c r="A1211" s="366">
        <v>26</v>
      </c>
      <c r="B1211" s="374"/>
      <c r="C1211" s="10">
        <f t="shared" si="70"/>
        <v>260.68</v>
      </c>
      <c r="D1211" s="10">
        <f t="shared" si="70"/>
        <v>200.38666666666668</v>
      </c>
      <c r="E1211" s="10">
        <f t="shared" si="70"/>
        <v>0</v>
      </c>
      <c r="F1211" s="10">
        <f t="shared" si="70"/>
        <v>0</v>
      </c>
      <c r="G1211" s="10">
        <f t="shared" si="70"/>
        <v>0</v>
      </c>
    </row>
    <row r="1212" spans="1:7" hidden="1" x14ac:dyDescent="0.15">
      <c r="A1212" s="366">
        <v>27</v>
      </c>
      <c r="B1212" s="374"/>
      <c r="C1212" s="10">
        <f t="shared" si="70"/>
        <v>260.68</v>
      </c>
      <c r="D1212" s="10">
        <f t="shared" si="70"/>
        <v>200.38666666666668</v>
      </c>
      <c r="E1212" s="10">
        <f t="shared" si="70"/>
        <v>0</v>
      </c>
      <c r="F1212" s="10">
        <f t="shared" si="70"/>
        <v>0</v>
      </c>
      <c r="G1212" s="10">
        <f t="shared" si="70"/>
        <v>0</v>
      </c>
    </row>
    <row r="1213" spans="1:7" hidden="1" x14ac:dyDescent="0.15">
      <c r="A1213" s="366">
        <v>28</v>
      </c>
      <c r="B1213" s="374"/>
      <c r="C1213" s="10">
        <f t="shared" si="70"/>
        <v>260.68</v>
      </c>
      <c r="D1213" s="10">
        <f t="shared" si="70"/>
        <v>200.38666666666668</v>
      </c>
      <c r="E1213" s="10">
        <f t="shared" si="70"/>
        <v>0</v>
      </c>
      <c r="F1213" s="10">
        <f t="shared" si="70"/>
        <v>0</v>
      </c>
      <c r="G1213" s="10">
        <f t="shared" si="70"/>
        <v>0</v>
      </c>
    </row>
    <row r="1214" spans="1:7" hidden="1" x14ac:dyDescent="0.15">
      <c r="A1214" s="366">
        <v>29</v>
      </c>
      <c r="B1214" s="374"/>
      <c r="C1214" s="10">
        <f t="shared" si="70"/>
        <v>260.68</v>
      </c>
      <c r="D1214" s="10">
        <f t="shared" si="70"/>
        <v>200.38666666666668</v>
      </c>
      <c r="E1214" s="10">
        <f t="shared" si="70"/>
        <v>0</v>
      </c>
      <c r="F1214" s="10">
        <f t="shared" si="70"/>
        <v>0</v>
      </c>
      <c r="G1214" s="10">
        <f t="shared" si="70"/>
        <v>0</v>
      </c>
    </row>
    <row r="1215" spans="1:7" hidden="1" x14ac:dyDescent="0.15">
      <c r="A1215" s="366">
        <v>30</v>
      </c>
      <c r="B1215" s="374"/>
      <c r="C1215" s="10">
        <f t="shared" si="70"/>
        <v>290.64</v>
      </c>
      <c r="D1215" s="10">
        <f t="shared" si="70"/>
        <v>221.29333333333335</v>
      </c>
      <c r="E1215" s="10">
        <f t="shared" si="70"/>
        <v>0</v>
      </c>
      <c r="F1215" s="10">
        <f t="shared" si="70"/>
        <v>0</v>
      </c>
      <c r="G1215" s="10">
        <f t="shared" si="70"/>
        <v>0</v>
      </c>
    </row>
    <row r="1216" spans="1:7" hidden="1" x14ac:dyDescent="0.15">
      <c r="A1216" s="366">
        <v>31</v>
      </c>
      <c r="B1216" s="374"/>
      <c r="C1216" s="10">
        <f t="shared" si="70"/>
        <v>290.64</v>
      </c>
      <c r="D1216" s="10">
        <f t="shared" si="70"/>
        <v>221.29333333333335</v>
      </c>
      <c r="E1216" s="10">
        <f t="shared" si="70"/>
        <v>0</v>
      </c>
      <c r="F1216" s="10">
        <f t="shared" si="70"/>
        <v>0</v>
      </c>
      <c r="G1216" s="10">
        <f t="shared" si="70"/>
        <v>0</v>
      </c>
    </row>
    <row r="1217" spans="1:7" hidden="1" x14ac:dyDescent="0.15">
      <c r="A1217" s="366">
        <v>32</v>
      </c>
      <c r="B1217" s="374"/>
      <c r="C1217" s="10">
        <f t="shared" si="70"/>
        <v>290.64</v>
      </c>
      <c r="D1217" s="10">
        <f t="shared" si="70"/>
        <v>221.29333333333335</v>
      </c>
      <c r="E1217" s="10">
        <f t="shared" si="70"/>
        <v>0</v>
      </c>
      <c r="F1217" s="10">
        <f t="shared" si="70"/>
        <v>0</v>
      </c>
      <c r="G1217" s="10">
        <f>+G1143*$K$2</f>
        <v>0</v>
      </c>
    </row>
    <row r="1218" spans="1:7" hidden="1" x14ac:dyDescent="0.15">
      <c r="A1218" s="366">
        <v>33</v>
      </c>
      <c r="B1218" s="374"/>
      <c r="C1218" s="10">
        <f t="shared" si="70"/>
        <v>290.64</v>
      </c>
      <c r="D1218" s="10">
        <f t="shared" si="70"/>
        <v>221.29333333333335</v>
      </c>
      <c r="E1218" s="10">
        <f t="shared" si="70"/>
        <v>0</v>
      </c>
      <c r="F1218" s="10">
        <f t="shared" si="70"/>
        <v>0</v>
      </c>
      <c r="G1218" s="10">
        <f t="shared" si="70"/>
        <v>0</v>
      </c>
    </row>
    <row r="1219" spans="1:7" hidden="1" x14ac:dyDescent="0.15">
      <c r="A1219" s="366">
        <v>34</v>
      </c>
      <c r="B1219" s="374"/>
      <c r="C1219" s="10">
        <f t="shared" si="70"/>
        <v>290.64</v>
      </c>
      <c r="D1219" s="10">
        <f t="shared" si="70"/>
        <v>221.29333333333335</v>
      </c>
      <c r="E1219" s="10">
        <f t="shared" si="70"/>
        <v>0</v>
      </c>
      <c r="F1219" s="10">
        <f t="shared" si="70"/>
        <v>0</v>
      </c>
      <c r="G1219" s="10">
        <f t="shared" si="70"/>
        <v>0</v>
      </c>
    </row>
    <row r="1220" spans="1:7" hidden="1" x14ac:dyDescent="0.15">
      <c r="A1220" s="366">
        <v>35</v>
      </c>
      <c r="B1220" s="374"/>
      <c r="C1220" s="10">
        <f t="shared" ref="C1220:G1235" si="71">+C1146*$K$2</f>
        <v>324.70666666666671</v>
      </c>
      <c r="D1220" s="10">
        <f t="shared" si="71"/>
        <v>246.4</v>
      </c>
      <c r="E1220" s="10">
        <f t="shared" si="71"/>
        <v>0</v>
      </c>
      <c r="F1220" s="10">
        <f t="shared" si="71"/>
        <v>0</v>
      </c>
      <c r="G1220" s="10">
        <f t="shared" si="71"/>
        <v>0</v>
      </c>
    </row>
    <row r="1221" spans="1:7" hidden="1" x14ac:dyDescent="0.15">
      <c r="A1221" s="366">
        <v>36</v>
      </c>
      <c r="B1221" s="374"/>
      <c r="C1221" s="10">
        <f t="shared" si="71"/>
        <v>324.70666666666671</v>
      </c>
      <c r="D1221" s="10">
        <f t="shared" si="71"/>
        <v>246.4</v>
      </c>
      <c r="E1221" s="10">
        <f t="shared" si="71"/>
        <v>0</v>
      </c>
      <c r="F1221" s="10">
        <f t="shared" si="71"/>
        <v>0</v>
      </c>
      <c r="G1221" s="10">
        <f t="shared" si="71"/>
        <v>0</v>
      </c>
    </row>
    <row r="1222" spans="1:7" hidden="1" x14ac:dyDescent="0.15">
      <c r="A1222" s="366">
        <v>37</v>
      </c>
      <c r="B1222" s="374"/>
      <c r="C1222" s="10">
        <f t="shared" si="71"/>
        <v>324.70666666666671</v>
      </c>
      <c r="D1222" s="10">
        <f t="shared" si="71"/>
        <v>246.4</v>
      </c>
      <c r="E1222" s="10">
        <f t="shared" si="71"/>
        <v>0</v>
      </c>
      <c r="F1222" s="10">
        <f t="shared" si="71"/>
        <v>0</v>
      </c>
      <c r="G1222" s="10">
        <f t="shared" si="71"/>
        <v>0</v>
      </c>
    </row>
    <row r="1223" spans="1:7" hidden="1" x14ac:dyDescent="0.15">
      <c r="A1223" s="366">
        <v>38</v>
      </c>
      <c r="B1223" s="374"/>
      <c r="C1223" s="10">
        <f t="shared" si="71"/>
        <v>324.70666666666671</v>
      </c>
      <c r="D1223" s="10">
        <f t="shared" si="71"/>
        <v>246.4</v>
      </c>
      <c r="E1223" s="10">
        <f t="shared" si="71"/>
        <v>0</v>
      </c>
      <c r="F1223" s="10">
        <f t="shared" si="71"/>
        <v>0</v>
      </c>
      <c r="G1223" s="10">
        <f t="shared" si="71"/>
        <v>0</v>
      </c>
    </row>
    <row r="1224" spans="1:7" hidden="1" x14ac:dyDescent="0.15">
      <c r="A1224" s="366">
        <v>39</v>
      </c>
      <c r="B1224" s="374"/>
      <c r="C1224" s="10">
        <f t="shared" si="71"/>
        <v>324.70666666666671</v>
      </c>
      <c r="D1224" s="10">
        <f t="shared" si="71"/>
        <v>246.4</v>
      </c>
      <c r="E1224" s="10">
        <f t="shared" si="71"/>
        <v>0</v>
      </c>
      <c r="F1224" s="10">
        <f t="shared" si="71"/>
        <v>0</v>
      </c>
      <c r="G1224" s="10">
        <f t="shared" si="71"/>
        <v>0</v>
      </c>
    </row>
    <row r="1225" spans="1:7" hidden="1" x14ac:dyDescent="0.15">
      <c r="A1225" s="366">
        <v>40</v>
      </c>
      <c r="B1225" s="374"/>
      <c r="C1225" s="10">
        <f t="shared" si="71"/>
        <v>364</v>
      </c>
      <c r="D1225" s="10">
        <f t="shared" si="71"/>
        <v>275.8</v>
      </c>
      <c r="E1225" s="10">
        <f t="shared" si="71"/>
        <v>0</v>
      </c>
      <c r="F1225" s="10">
        <f t="shared" si="71"/>
        <v>0</v>
      </c>
      <c r="G1225" s="10">
        <f t="shared" si="71"/>
        <v>0</v>
      </c>
    </row>
    <row r="1226" spans="1:7" hidden="1" x14ac:dyDescent="0.15">
      <c r="A1226" s="366">
        <v>41</v>
      </c>
      <c r="B1226" s="374"/>
      <c r="C1226" s="10">
        <f t="shared" si="71"/>
        <v>364</v>
      </c>
      <c r="D1226" s="10">
        <f t="shared" si="71"/>
        <v>275.8</v>
      </c>
      <c r="E1226" s="10">
        <f t="shared" si="71"/>
        <v>0</v>
      </c>
      <c r="F1226" s="10">
        <f t="shared" si="71"/>
        <v>0</v>
      </c>
      <c r="G1226" s="10">
        <f t="shared" si="71"/>
        <v>0</v>
      </c>
    </row>
    <row r="1227" spans="1:7" hidden="1" x14ac:dyDescent="0.15">
      <c r="A1227" s="366">
        <v>42</v>
      </c>
      <c r="B1227" s="374"/>
      <c r="C1227" s="10">
        <f t="shared" si="71"/>
        <v>364</v>
      </c>
      <c r="D1227" s="10">
        <f t="shared" si="71"/>
        <v>275.8</v>
      </c>
      <c r="E1227" s="10">
        <f t="shared" si="71"/>
        <v>0</v>
      </c>
      <c r="F1227" s="10">
        <f t="shared" si="71"/>
        <v>0</v>
      </c>
      <c r="G1227" s="10">
        <f t="shared" si="71"/>
        <v>0</v>
      </c>
    </row>
    <row r="1228" spans="1:7" hidden="1" x14ac:dyDescent="0.15">
      <c r="A1228" s="366">
        <v>43</v>
      </c>
      <c r="B1228" s="374"/>
      <c r="C1228" s="10">
        <f t="shared" si="71"/>
        <v>364</v>
      </c>
      <c r="D1228" s="10">
        <f t="shared" si="71"/>
        <v>275.8</v>
      </c>
      <c r="E1228" s="10">
        <f t="shared" si="71"/>
        <v>0</v>
      </c>
      <c r="F1228" s="10">
        <f t="shared" si="71"/>
        <v>0</v>
      </c>
      <c r="G1228" s="10">
        <f t="shared" si="71"/>
        <v>0</v>
      </c>
    </row>
    <row r="1229" spans="1:7" hidden="1" x14ac:dyDescent="0.15">
      <c r="A1229" s="366">
        <v>44</v>
      </c>
      <c r="B1229" s="374"/>
      <c r="C1229" s="10">
        <f t="shared" si="71"/>
        <v>364</v>
      </c>
      <c r="D1229" s="10">
        <f t="shared" si="71"/>
        <v>275.8</v>
      </c>
      <c r="E1229" s="10">
        <f t="shared" si="71"/>
        <v>0</v>
      </c>
      <c r="F1229" s="10">
        <f t="shared" si="71"/>
        <v>0</v>
      </c>
      <c r="G1229" s="10">
        <f t="shared" si="71"/>
        <v>0</v>
      </c>
    </row>
    <row r="1230" spans="1:7" hidden="1" x14ac:dyDescent="0.15">
      <c r="A1230" s="366">
        <v>45</v>
      </c>
      <c r="B1230" s="374"/>
      <c r="C1230" s="10">
        <f t="shared" si="71"/>
        <v>407.5866666666667</v>
      </c>
      <c r="D1230" s="10">
        <f t="shared" si="71"/>
        <v>309.40000000000003</v>
      </c>
      <c r="E1230" s="10">
        <f t="shared" si="71"/>
        <v>0</v>
      </c>
      <c r="F1230" s="10">
        <f t="shared" si="71"/>
        <v>0</v>
      </c>
      <c r="G1230" s="10">
        <f t="shared" si="71"/>
        <v>0</v>
      </c>
    </row>
    <row r="1231" spans="1:7" hidden="1" x14ac:dyDescent="0.15">
      <c r="A1231" s="366">
        <v>46</v>
      </c>
      <c r="B1231" s="374"/>
      <c r="C1231" s="10">
        <f t="shared" si="71"/>
        <v>407.5866666666667</v>
      </c>
      <c r="D1231" s="10">
        <f t="shared" si="71"/>
        <v>309.40000000000003</v>
      </c>
      <c r="E1231" s="10">
        <f t="shared" si="71"/>
        <v>0</v>
      </c>
      <c r="F1231" s="10">
        <f t="shared" si="71"/>
        <v>0</v>
      </c>
      <c r="G1231" s="10">
        <f t="shared" si="71"/>
        <v>0</v>
      </c>
    </row>
    <row r="1232" spans="1:7" hidden="1" x14ac:dyDescent="0.15">
      <c r="A1232" s="366">
        <v>47</v>
      </c>
      <c r="B1232" s="374"/>
      <c r="C1232" s="10">
        <f t="shared" si="71"/>
        <v>407.5866666666667</v>
      </c>
      <c r="D1232" s="10">
        <f t="shared" si="71"/>
        <v>309.40000000000003</v>
      </c>
      <c r="E1232" s="10">
        <f t="shared" si="71"/>
        <v>0</v>
      </c>
      <c r="F1232" s="10">
        <f t="shared" si="71"/>
        <v>0</v>
      </c>
      <c r="G1232" s="10">
        <f t="shared" si="71"/>
        <v>0</v>
      </c>
    </row>
    <row r="1233" spans="1:7" hidden="1" x14ac:dyDescent="0.15">
      <c r="A1233" s="366">
        <v>48</v>
      </c>
      <c r="B1233" s="374"/>
      <c r="C1233" s="10">
        <f t="shared" si="71"/>
        <v>407.5866666666667</v>
      </c>
      <c r="D1233" s="10">
        <f t="shared" si="71"/>
        <v>309.40000000000003</v>
      </c>
      <c r="E1233" s="10">
        <f t="shared" si="71"/>
        <v>0</v>
      </c>
      <c r="F1233" s="10">
        <f t="shared" si="71"/>
        <v>0</v>
      </c>
      <c r="G1233" s="10">
        <f t="shared" si="71"/>
        <v>0</v>
      </c>
    </row>
    <row r="1234" spans="1:7" hidden="1" x14ac:dyDescent="0.15">
      <c r="A1234" s="366">
        <v>49</v>
      </c>
      <c r="B1234" s="374"/>
      <c r="C1234" s="10">
        <f t="shared" si="71"/>
        <v>407.5866666666667</v>
      </c>
      <c r="D1234" s="10">
        <f t="shared" si="71"/>
        <v>309.40000000000003</v>
      </c>
      <c r="E1234" s="10">
        <f t="shared" si="71"/>
        <v>0</v>
      </c>
      <c r="F1234" s="10">
        <f t="shared" si="71"/>
        <v>0</v>
      </c>
      <c r="G1234" s="10">
        <f t="shared" si="71"/>
        <v>0</v>
      </c>
    </row>
    <row r="1235" spans="1:7" hidden="1" x14ac:dyDescent="0.15">
      <c r="A1235" s="366">
        <v>50</v>
      </c>
      <c r="B1235" s="374"/>
      <c r="C1235" s="10">
        <f t="shared" si="71"/>
        <v>456.49333333333334</v>
      </c>
      <c r="D1235" s="10">
        <f t="shared" si="71"/>
        <v>347.57333333333332</v>
      </c>
      <c r="E1235" s="10">
        <f t="shared" si="71"/>
        <v>0</v>
      </c>
      <c r="F1235" s="10">
        <f t="shared" si="71"/>
        <v>0</v>
      </c>
      <c r="G1235" s="10">
        <f t="shared" si="71"/>
        <v>0</v>
      </c>
    </row>
    <row r="1236" spans="1:7" hidden="1" x14ac:dyDescent="0.15">
      <c r="A1236" s="366">
        <v>51</v>
      </c>
      <c r="B1236" s="374"/>
      <c r="C1236" s="10">
        <f t="shared" ref="C1236:G1251" si="72">+C1162*$K$2</f>
        <v>456.49333333333334</v>
      </c>
      <c r="D1236" s="10">
        <f t="shared" si="72"/>
        <v>347.57333333333332</v>
      </c>
      <c r="E1236" s="10">
        <f t="shared" si="72"/>
        <v>0</v>
      </c>
      <c r="F1236" s="10">
        <f t="shared" si="72"/>
        <v>0</v>
      </c>
      <c r="G1236" s="10">
        <f t="shared" si="72"/>
        <v>0</v>
      </c>
    </row>
    <row r="1237" spans="1:7" hidden="1" x14ac:dyDescent="0.15">
      <c r="A1237" s="366">
        <v>52</v>
      </c>
      <c r="B1237" s="374"/>
      <c r="C1237" s="10">
        <f t="shared" si="72"/>
        <v>456.49333333333334</v>
      </c>
      <c r="D1237" s="10">
        <f t="shared" si="72"/>
        <v>347.57333333333332</v>
      </c>
      <c r="E1237" s="10">
        <f t="shared" si="72"/>
        <v>0</v>
      </c>
      <c r="F1237" s="10">
        <f t="shared" si="72"/>
        <v>0</v>
      </c>
      <c r="G1237" s="10">
        <f t="shared" si="72"/>
        <v>0</v>
      </c>
    </row>
    <row r="1238" spans="1:7" hidden="1" x14ac:dyDescent="0.15">
      <c r="A1238" s="366">
        <v>53</v>
      </c>
      <c r="B1238" s="374"/>
      <c r="C1238" s="10">
        <f t="shared" si="72"/>
        <v>456.49333333333334</v>
      </c>
      <c r="D1238" s="10">
        <f t="shared" si="72"/>
        <v>347.57333333333332</v>
      </c>
      <c r="E1238" s="10">
        <f t="shared" si="72"/>
        <v>0</v>
      </c>
      <c r="F1238" s="10">
        <f t="shared" si="72"/>
        <v>0</v>
      </c>
      <c r="G1238" s="10">
        <f t="shared" si="72"/>
        <v>0</v>
      </c>
    </row>
    <row r="1239" spans="1:7" hidden="1" x14ac:dyDescent="0.15">
      <c r="A1239" s="366">
        <v>54</v>
      </c>
      <c r="B1239" s="374"/>
      <c r="C1239" s="10">
        <f t="shared" si="72"/>
        <v>456.49333333333334</v>
      </c>
      <c r="D1239" s="10">
        <f t="shared" si="72"/>
        <v>347.57333333333332</v>
      </c>
      <c r="E1239" s="10">
        <f t="shared" si="72"/>
        <v>0</v>
      </c>
      <c r="F1239" s="10">
        <f t="shared" si="72"/>
        <v>0</v>
      </c>
      <c r="G1239" s="10">
        <f t="shared" si="72"/>
        <v>0</v>
      </c>
    </row>
    <row r="1240" spans="1:7" hidden="1" x14ac:dyDescent="0.15">
      <c r="A1240" s="366">
        <v>55</v>
      </c>
      <c r="B1240" s="374"/>
      <c r="C1240" s="10">
        <f t="shared" si="72"/>
        <v>510.44</v>
      </c>
      <c r="D1240" s="10">
        <f t="shared" si="72"/>
        <v>390.32</v>
      </c>
      <c r="E1240" s="10">
        <f t="shared" si="72"/>
        <v>0</v>
      </c>
      <c r="F1240" s="10">
        <f t="shared" si="72"/>
        <v>0</v>
      </c>
      <c r="G1240" s="10">
        <f t="shared" si="72"/>
        <v>0</v>
      </c>
    </row>
    <row r="1241" spans="1:7" hidden="1" x14ac:dyDescent="0.15">
      <c r="A1241" s="366">
        <v>56</v>
      </c>
      <c r="B1241" s="374"/>
      <c r="C1241" s="10">
        <f t="shared" si="72"/>
        <v>510.44</v>
      </c>
      <c r="D1241" s="10">
        <f t="shared" si="72"/>
        <v>390.32</v>
      </c>
      <c r="E1241" s="10">
        <f t="shared" si="72"/>
        <v>0</v>
      </c>
      <c r="F1241" s="10">
        <f t="shared" si="72"/>
        <v>0</v>
      </c>
      <c r="G1241" s="10">
        <f t="shared" si="72"/>
        <v>0</v>
      </c>
    </row>
    <row r="1242" spans="1:7" hidden="1" x14ac:dyDescent="0.15">
      <c r="A1242" s="366">
        <v>57</v>
      </c>
      <c r="B1242" s="374"/>
      <c r="C1242" s="10">
        <f t="shared" si="72"/>
        <v>510.44</v>
      </c>
      <c r="D1242" s="10">
        <f t="shared" si="72"/>
        <v>390.32</v>
      </c>
      <c r="E1242" s="10">
        <f t="shared" si="72"/>
        <v>0</v>
      </c>
      <c r="F1242" s="10">
        <f t="shared" si="72"/>
        <v>0</v>
      </c>
      <c r="G1242" s="10">
        <f t="shared" si="72"/>
        <v>0</v>
      </c>
    </row>
    <row r="1243" spans="1:7" hidden="1" x14ac:dyDescent="0.15">
      <c r="A1243" s="366">
        <v>58</v>
      </c>
      <c r="B1243" s="374"/>
      <c r="C1243" s="10">
        <f t="shared" si="72"/>
        <v>510.44</v>
      </c>
      <c r="D1243" s="10">
        <f t="shared" si="72"/>
        <v>390.32</v>
      </c>
      <c r="E1243" s="10">
        <f t="shared" si="72"/>
        <v>0</v>
      </c>
      <c r="F1243" s="10">
        <f t="shared" si="72"/>
        <v>0</v>
      </c>
      <c r="G1243" s="10">
        <f t="shared" si="72"/>
        <v>0</v>
      </c>
    </row>
    <row r="1244" spans="1:7" hidden="1" x14ac:dyDescent="0.15">
      <c r="A1244" s="366">
        <v>59</v>
      </c>
      <c r="B1244" s="374"/>
      <c r="C1244" s="10">
        <f t="shared" si="72"/>
        <v>510.44</v>
      </c>
      <c r="D1244" s="10">
        <f t="shared" si="72"/>
        <v>390.32</v>
      </c>
      <c r="E1244" s="10">
        <f t="shared" si="72"/>
        <v>0</v>
      </c>
      <c r="F1244" s="10">
        <f t="shared" si="72"/>
        <v>0</v>
      </c>
      <c r="G1244" s="10">
        <f t="shared" si="72"/>
        <v>0</v>
      </c>
    </row>
    <row r="1245" spans="1:7" hidden="1" x14ac:dyDescent="0.15">
      <c r="A1245" s="366">
        <v>60</v>
      </c>
      <c r="B1245" s="374"/>
      <c r="C1245" s="10">
        <f t="shared" si="72"/>
        <v>546.09333333333336</v>
      </c>
      <c r="D1245" s="10">
        <f t="shared" si="72"/>
        <v>418.78666666666669</v>
      </c>
      <c r="E1245" s="10">
        <f t="shared" si="72"/>
        <v>0</v>
      </c>
      <c r="F1245" s="10">
        <f t="shared" si="72"/>
        <v>0</v>
      </c>
      <c r="G1245" s="10">
        <f t="shared" si="72"/>
        <v>0</v>
      </c>
    </row>
    <row r="1246" spans="1:7" hidden="1" x14ac:dyDescent="0.15">
      <c r="A1246" s="366">
        <v>61</v>
      </c>
      <c r="B1246" s="374"/>
      <c r="C1246" s="10">
        <f t="shared" si="72"/>
        <v>608.34666666666669</v>
      </c>
      <c r="D1246" s="10">
        <f t="shared" si="72"/>
        <v>468.72</v>
      </c>
      <c r="E1246" s="10">
        <f t="shared" si="72"/>
        <v>0</v>
      </c>
      <c r="F1246" s="10">
        <f t="shared" si="72"/>
        <v>0</v>
      </c>
      <c r="G1246" s="10">
        <f t="shared" si="72"/>
        <v>0</v>
      </c>
    </row>
    <row r="1247" spans="1:7" hidden="1" x14ac:dyDescent="0.15">
      <c r="A1247" s="366">
        <v>62</v>
      </c>
      <c r="B1247" s="374"/>
      <c r="C1247" s="10">
        <f t="shared" si="72"/>
        <v>675.54666666666674</v>
      </c>
      <c r="D1247" s="10">
        <f t="shared" si="72"/>
        <v>523.32000000000005</v>
      </c>
      <c r="E1247" s="10">
        <f t="shared" si="72"/>
        <v>0</v>
      </c>
      <c r="F1247" s="10">
        <f t="shared" si="72"/>
        <v>0</v>
      </c>
      <c r="G1247" s="10">
        <f t="shared" si="72"/>
        <v>0</v>
      </c>
    </row>
    <row r="1248" spans="1:7" hidden="1" x14ac:dyDescent="0.15">
      <c r="A1248" s="366">
        <v>63</v>
      </c>
      <c r="B1248" s="374"/>
      <c r="C1248" s="10">
        <f t="shared" si="72"/>
        <v>747.88</v>
      </c>
      <c r="D1248" s="10">
        <f t="shared" si="72"/>
        <v>582.30666666666673</v>
      </c>
      <c r="E1248" s="10">
        <f t="shared" si="72"/>
        <v>0</v>
      </c>
      <c r="F1248" s="10">
        <f t="shared" si="72"/>
        <v>0</v>
      </c>
      <c r="G1248" s="10">
        <f t="shared" si="72"/>
        <v>0</v>
      </c>
    </row>
    <row r="1249" spans="1:7" hidden="1" x14ac:dyDescent="0.15">
      <c r="A1249" s="366">
        <v>64</v>
      </c>
      <c r="B1249" s="374"/>
      <c r="C1249" s="10">
        <f t="shared" si="72"/>
        <v>825.06666666666672</v>
      </c>
      <c r="D1249" s="10">
        <f t="shared" si="72"/>
        <v>645.86666666666667</v>
      </c>
      <c r="E1249" s="10">
        <f t="shared" si="72"/>
        <v>0</v>
      </c>
      <c r="F1249" s="10">
        <f t="shared" si="72"/>
        <v>0</v>
      </c>
      <c r="G1249" s="10">
        <f t="shared" si="72"/>
        <v>0</v>
      </c>
    </row>
    <row r="1250" spans="1:7" hidden="1" x14ac:dyDescent="0.15">
      <c r="A1250" s="366">
        <v>65</v>
      </c>
      <c r="B1250" s="374"/>
      <c r="C1250" s="10">
        <f t="shared" si="72"/>
        <v>907.38666666666666</v>
      </c>
      <c r="D1250" s="10">
        <f t="shared" si="72"/>
        <v>713.81333333333339</v>
      </c>
      <c r="E1250" s="10">
        <f t="shared" si="72"/>
        <v>0</v>
      </c>
      <c r="F1250" s="10">
        <f t="shared" si="72"/>
        <v>0</v>
      </c>
      <c r="G1250" s="10">
        <f t="shared" si="72"/>
        <v>0</v>
      </c>
    </row>
    <row r="1251" spans="1:7" hidden="1" x14ac:dyDescent="0.15">
      <c r="A1251" s="366">
        <v>66</v>
      </c>
      <c r="B1251" s="374"/>
      <c r="C1251" s="10">
        <f t="shared" si="72"/>
        <v>994.56000000000006</v>
      </c>
      <c r="D1251" s="10">
        <f t="shared" si="72"/>
        <v>786.14666666666665</v>
      </c>
      <c r="E1251" s="10">
        <f t="shared" si="72"/>
        <v>0</v>
      </c>
      <c r="F1251" s="10">
        <f t="shared" si="72"/>
        <v>0</v>
      </c>
      <c r="G1251" s="10">
        <f t="shared" si="72"/>
        <v>0</v>
      </c>
    </row>
    <row r="1252" spans="1:7" hidden="1" x14ac:dyDescent="0.15">
      <c r="A1252" s="366">
        <v>67</v>
      </c>
      <c r="B1252" s="374"/>
      <c r="C1252" s="10">
        <f t="shared" ref="C1252:G1267" si="73">+C1178*$K$2</f>
        <v>1087.0533333333333</v>
      </c>
      <c r="D1252" s="10">
        <f t="shared" si="73"/>
        <v>862.96</v>
      </c>
      <c r="E1252" s="10">
        <f t="shared" si="73"/>
        <v>0</v>
      </c>
      <c r="F1252" s="10">
        <f t="shared" si="73"/>
        <v>0</v>
      </c>
      <c r="G1252" s="10">
        <f t="shared" si="73"/>
        <v>0</v>
      </c>
    </row>
    <row r="1253" spans="1:7" hidden="1" x14ac:dyDescent="0.15">
      <c r="A1253" s="366">
        <v>68</v>
      </c>
      <c r="B1253" s="374"/>
      <c r="C1253" s="10">
        <f t="shared" si="73"/>
        <v>1184.1200000000001</v>
      </c>
      <c r="D1253" s="10">
        <f t="shared" si="73"/>
        <v>944.34666666666669</v>
      </c>
      <c r="E1253" s="10">
        <f t="shared" si="73"/>
        <v>0</v>
      </c>
      <c r="F1253" s="10">
        <f t="shared" si="73"/>
        <v>0</v>
      </c>
      <c r="G1253" s="10">
        <f t="shared" si="73"/>
        <v>0</v>
      </c>
    </row>
    <row r="1254" spans="1:7" hidden="1" x14ac:dyDescent="0.15">
      <c r="A1254" s="366">
        <v>69</v>
      </c>
      <c r="B1254" s="374"/>
      <c r="C1254" s="10">
        <f t="shared" si="73"/>
        <v>1286.4133333333334</v>
      </c>
      <c r="D1254" s="10">
        <f t="shared" si="73"/>
        <v>1030.0266666666666</v>
      </c>
      <c r="E1254" s="10">
        <f t="shared" si="73"/>
        <v>0</v>
      </c>
      <c r="F1254" s="10">
        <f t="shared" si="73"/>
        <v>0</v>
      </c>
      <c r="G1254" s="10">
        <f t="shared" si="73"/>
        <v>0</v>
      </c>
    </row>
    <row r="1255" spans="1:7" hidden="1" x14ac:dyDescent="0.15">
      <c r="A1255" s="366">
        <v>70</v>
      </c>
      <c r="B1255" s="374"/>
      <c r="C1255" s="10">
        <f t="shared" si="73"/>
        <v>1393.7466666666667</v>
      </c>
      <c r="D1255" s="10">
        <f t="shared" si="73"/>
        <v>1120.4666666666667</v>
      </c>
      <c r="E1255" s="10">
        <f t="shared" si="73"/>
        <v>0</v>
      </c>
      <c r="F1255" s="10">
        <f t="shared" si="73"/>
        <v>0</v>
      </c>
      <c r="G1255" s="10">
        <f t="shared" si="73"/>
        <v>0</v>
      </c>
    </row>
    <row r="1256" spans="1:7" hidden="1" x14ac:dyDescent="0.15">
      <c r="A1256" s="366">
        <v>71</v>
      </c>
      <c r="B1256" s="374"/>
      <c r="C1256" s="10">
        <f t="shared" si="73"/>
        <v>1506.1200000000001</v>
      </c>
      <c r="D1256" s="10">
        <f t="shared" si="73"/>
        <v>1215.2</v>
      </c>
      <c r="E1256" s="10">
        <f t="shared" si="73"/>
        <v>0</v>
      </c>
      <c r="F1256" s="10">
        <f t="shared" si="73"/>
        <v>0</v>
      </c>
      <c r="G1256" s="10">
        <f t="shared" si="73"/>
        <v>0</v>
      </c>
    </row>
    <row r="1257" spans="1:7" hidden="1" x14ac:dyDescent="0.15">
      <c r="A1257" s="366">
        <v>72</v>
      </c>
      <c r="B1257" s="374"/>
      <c r="C1257" s="10">
        <f t="shared" si="73"/>
        <v>1623.0666666666668</v>
      </c>
      <c r="D1257" s="10">
        <f t="shared" si="73"/>
        <v>1314.4133333333334</v>
      </c>
      <c r="E1257" s="10">
        <f t="shared" si="73"/>
        <v>0</v>
      </c>
      <c r="F1257" s="10">
        <f t="shared" si="73"/>
        <v>0</v>
      </c>
      <c r="G1257" s="10">
        <f t="shared" si="73"/>
        <v>0</v>
      </c>
    </row>
    <row r="1258" spans="1:7" hidden="1" x14ac:dyDescent="0.15">
      <c r="A1258" s="366">
        <v>73</v>
      </c>
      <c r="B1258" s="374"/>
      <c r="C1258" s="10">
        <f t="shared" si="73"/>
        <v>1745.52</v>
      </c>
      <c r="D1258" s="10">
        <f t="shared" si="73"/>
        <v>1418.0133333333333</v>
      </c>
      <c r="E1258" s="10">
        <f t="shared" si="73"/>
        <v>0</v>
      </c>
      <c r="F1258" s="10">
        <f t="shared" si="73"/>
        <v>0</v>
      </c>
      <c r="G1258" s="10">
        <f t="shared" si="73"/>
        <v>0</v>
      </c>
    </row>
    <row r="1259" spans="1:7" hidden="1" x14ac:dyDescent="0.15">
      <c r="A1259" s="366">
        <v>74</v>
      </c>
      <c r="B1259" s="374"/>
      <c r="C1259" s="10">
        <f t="shared" si="73"/>
        <v>1872.8266666666668</v>
      </c>
      <c r="D1259" s="10">
        <f t="shared" si="73"/>
        <v>1526.0933333333335</v>
      </c>
      <c r="E1259" s="10">
        <f t="shared" si="73"/>
        <v>0</v>
      </c>
      <c r="F1259" s="10">
        <f t="shared" si="73"/>
        <v>0</v>
      </c>
      <c r="G1259" s="10">
        <f t="shared" si="73"/>
        <v>0</v>
      </c>
    </row>
    <row r="1260" spans="1:7" hidden="1" x14ac:dyDescent="0.15">
      <c r="A1260" s="366">
        <v>75</v>
      </c>
      <c r="B1260" s="374"/>
      <c r="C1260" s="10">
        <f t="shared" si="73"/>
        <v>2004.8933333333334</v>
      </c>
      <c r="D1260" s="10">
        <f t="shared" si="73"/>
        <v>1638.7466666666667</v>
      </c>
      <c r="E1260" s="10">
        <f t="shared" si="73"/>
        <v>0</v>
      </c>
      <c r="F1260" s="10">
        <f t="shared" si="73"/>
        <v>0</v>
      </c>
      <c r="G1260" s="10">
        <f t="shared" si="73"/>
        <v>0</v>
      </c>
    </row>
    <row r="1261" spans="1:7" hidden="1" x14ac:dyDescent="0.15">
      <c r="A1261" s="366">
        <v>76</v>
      </c>
      <c r="B1261" s="374"/>
      <c r="C1261" s="10">
        <f t="shared" si="73"/>
        <v>2004.8933333333334</v>
      </c>
      <c r="D1261" s="10">
        <f t="shared" si="73"/>
        <v>1638.7466666666667</v>
      </c>
      <c r="E1261" s="10">
        <f t="shared" si="73"/>
        <v>0</v>
      </c>
      <c r="F1261" s="10">
        <f t="shared" si="73"/>
        <v>0</v>
      </c>
      <c r="G1261" s="10">
        <f t="shared" si="73"/>
        <v>0</v>
      </c>
    </row>
    <row r="1262" spans="1:7" hidden="1" x14ac:dyDescent="0.15">
      <c r="A1262" s="366">
        <v>77</v>
      </c>
      <c r="B1262" s="374"/>
      <c r="C1262" s="10">
        <f t="shared" si="73"/>
        <v>2004.8933333333334</v>
      </c>
      <c r="D1262" s="10">
        <f t="shared" si="73"/>
        <v>1638.7466666666667</v>
      </c>
      <c r="E1262" s="10">
        <f t="shared" si="73"/>
        <v>0</v>
      </c>
      <c r="F1262" s="10">
        <f t="shared" si="73"/>
        <v>0</v>
      </c>
      <c r="G1262" s="10">
        <f t="shared" si="73"/>
        <v>0</v>
      </c>
    </row>
    <row r="1263" spans="1:7" hidden="1" x14ac:dyDescent="0.15">
      <c r="A1263" s="366">
        <v>78</v>
      </c>
      <c r="B1263" s="374"/>
      <c r="C1263" s="10">
        <f t="shared" si="73"/>
        <v>2004.8933333333334</v>
      </c>
      <c r="D1263" s="10">
        <f t="shared" si="73"/>
        <v>1638.7466666666667</v>
      </c>
      <c r="E1263" s="10">
        <f t="shared" si="73"/>
        <v>0</v>
      </c>
      <c r="F1263" s="10">
        <f t="shared" si="73"/>
        <v>0</v>
      </c>
      <c r="G1263" s="10">
        <f t="shared" si="73"/>
        <v>0</v>
      </c>
    </row>
    <row r="1264" spans="1:7" hidden="1" x14ac:dyDescent="0.15">
      <c r="A1264" s="366">
        <v>79</v>
      </c>
      <c r="B1264" s="374"/>
      <c r="C1264" s="10">
        <f t="shared" si="73"/>
        <v>2004.8933333333334</v>
      </c>
      <c r="D1264" s="10">
        <f t="shared" si="73"/>
        <v>1638.7466666666667</v>
      </c>
      <c r="E1264" s="10">
        <f t="shared" si="73"/>
        <v>0</v>
      </c>
      <c r="F1264" s="10">
        <f t="shared" si="73"/>
        <v>0</v>
      </c>
      <c r="G1264" s="10">
        <f t="shared" si="73"/>
        <v>0</v>
      </c>
    </row>
    <row r="1265" spans="1:7" hidden="1" x14ac:dyDescent="0.15">
      <c r="A1265" s="366">
        <v>80</v>
      </c>
      <c r="B1265" s="374"/>
      <c r="C1265" s="10">
        <f t="shared" si="73"/>
        <v>2004.8933333333334</v>
      </c>
      <c r="D1265" s="10">
        <f t="shared" si="73"/>
        <v>1638.7466666666667</v>
      </c>
      <c r="E1265" s="10">
        <f t="shared" si="73"/>
        <v>0</v>
      </c>
      <c r="F1265" s="10"/>
      <c r="G1265" s="10"/>
    </row>
    <row r="1266" spans="1:7" hidden="1" x14ac:dyDescent="0.15">
      <c r="A1266" s="366">
        <v>81</v>
      </c>
      <c r="B1266" s="374"/>
      <c r="C1266" s="10">
        <f t="shared" si="73"/>
        <v>2004.8933333333334</v>
      </c>
      <c r="D1266" s="10">
        <f t="shared" si="73"/>
        <v>1638.7466666666667</v>
      </c>
      <c r="E1266" s="10">
        <f t="shared" si="73"/>
        <v>0</v>
      </c>
      <c r="F1266" s="10"/>
      <c r="G1266" s="10"/>
    </row>
    <row r="1267" spans="1:7" hidden="1" x14ac:dyDescent="0.15">
      <c r="A1267" s="366">
        <v>82</v>
      </c>
      <c r="B1267" s="374"/>
      <c r="C1267" s="10">
        <f t="shared" si="73"/>
        <v>2004.8933333333334</v>
      </c>
      <c r="D1267" s="10">
        <f t="shared" si="73"/>
        <v>1638.7466666666667</v>
      </c>
      <c r="E1267" s="10">
        <f t="shared" si="73"/>
        <v>0</v>
      </c>
      <c r="F1267" s="10"/>
      <c r="G1267" s="10"/>
    </row>
    <row r="1268" spans="1:7" hidden="1" x14ac:dyDescent="0.15">
      <c r="A1268" s="366">
        <v>83</v>
      </c>
      <c r="B1268" s="374"/>
      <c r="C1268" s="10">
        <f t="shared" ref="C1268:G1272" si="74">+C1194*$K$2</f>
        <v>2004.8933333333334</v>
      </c>
      <c r="D1268" s="10">
        <f t="shared" si="74"/>
        <v>1638.7466666666667</v>
      </c>
      <c r="E1268" s="10">
        <f t="shared" si="74"/>
        <v>0</v>
      </c>
      <c r="F1268" s="10"/>
      <c r="G1268" s="10"/>
    </row>
    <row r="1269" spans="1:7" hidden="1" x14ac:dyDescent="0.15">
      <c r="A1269" s="366">
        <v>84</v>
      </c>
      <c r="B1269" s="374" t="s">
        <v>3</v>
      </c>
      <c r="C1269" s="10">
        <f t="shared" si="74"/>
        <v>2004.8933333333334</v>
      </c>
      <c r="D1269" s="10">
        <f t="shared" si="74"/>
        <v>1638.7466666666667</v>
      </c>
      <c r="E1269" s="10">
        <f t="shared" si="74"/>
        <v>0</v>
      </c>
      <c r="F1269" s="10">
        <f t="shared" si="74"/>
        <v>0</v>
      </c>
      <c r="G1269" s="10">
        <f t="shared" si="74"/>
        <v>0</v>
      </c>
    </row>
    <row r="1270" spans="1:7" hidden="1" x14ac:dyDescent="0.15">
      <c r="A1270" s="366">
        <v>1</v>
      </c>
      <c r="B1270" s="374" t="s">
        <v>4</v>
      </c>
      <c r="C1270" s="10">
        <f t="shared" si="74"/>
        <v>102.85333333333334</v>
      </c>
      <c r="D1270" s="10">
        <f t="shared" si="74"/>
        <v>80.826666666666668</v>
      </c>
      <c r="E1270" s="10">
        <f t="shared" si="74"/>
        <v>0</v>
      </c>
      <c r="F1270" s="10">
        <f t="shared" si="74"/>
        <v>0</v>
      </c>
      <c r="G1270" s="10">
        <f t="shared" si="74"/>
        <v>0</v>
      </c>
    </row>
    <row r="1271" spans="1:7" hidden="1" x14ac:dyDescent="0.15">
      <c r="A1271" s="366">
        <v>2</v>
      </c>
      <c r="B1271" s="374" t="s">
        <v>1</v>
      </c>
      <c r="C1271" s="10">
        <f t="shared" si="74"/>
        <v>174.53333333333333</v>
      </c>
      <c r="D1271" s="10">
        <f t="shared" si="74"/>
        <v>136.92000000000002</v>
      </c>
      <c r="E1271" s="10">
        <f t="shared" si="74"/>
        <v>0</v>
      </c>
      <c r="F1271" s="10">
        <f t="shared" si="74"/>
        <v>0</v>
      </c>
      <c r="G1271" s="10">
        <f t="shared" si="74"/>
        <v>0</v>
      </c>
    </row>
    <row r="1272" spans="1:7" hidden="1" x14ac:dyDescent="0.15">
      <c r="A1272" s="366">
        <v>3</v>
      </c>
      <c r="B1272" s="374" t="s">
        <v>5</v>
      </c>
      <c r="C1272" s="10">
        <f t="shared" si="74"/>
        <v>246.4</v>
      </c>
      <c r="D1272" s="10">
        <f t="shared" si="74"/>
        <v>193.48000000000002</v>
      </c>
      <c r="E1272" s="10">
        <f t="shared" si="74"/>
        <v>0</v>
      </c>
      <c r="F1272" s="10">
        <f t="shared" si="74"/>
        <v>0</v>
      </c>
      <c r="G1272" s="10">
        <f t="shared" si="74"/>
        <v>0</v>
      </c>
    </row>
    <row r="1273" spans="1:7" ht="14" hidden="1" thickBot="1" x14ac:dyDescent="0.2"/>
    <row r="1274" spans="1:7" ht="18" hidden="1" x14ac:dyDescent="0.2">
      <c r="A1274" s="516" t="s">
        <v>27</v>
      </c>
      <c r="B1274" s="517"/>
      <c r="C1274" s="517"/>
      <c r="D1274" s="517"/>
      <c r="E1274" s="517"/>
      <c r="F1274" s="517"/>
      <c r="G1274" s="518"/>
    </row>
    <row r="1275" spans="1:7" ht="18" hidden="1" x14ac:dyDescent="0.2">
      <c r="A1275" s="519" t="s">
        <v>12</v>
      </c>
      <c r="B1275" s="520"/>
      <c r="C1275" s="520"/>
      <c r="D1275" s="520"/>
      <c r="E1275" s="520"/>
      <c r="F1275" s="520"/>
      <c r="G1275" s="521"/>
    </row>
    <row r="1276" spans="1:7" hidden="1" x14ac:dyDescent="0.15">
      <c r="A1276" s="522" t="s">
        <v>0</v>
      </c>
      <c r="B1276" s="523"/>
      <c r="C1276" s="523"/>
      <c r="D1276" s="523"/>
      <c r="E1276" s="523"/>
      <c r="F1276" s="523"/>
      <c r="G1276" s="524"/>
    </row>
    <row r="1277" spans="1:7" hidden="1" x14ac:dyDescent="0.15">
      <c r="A1277" s="381" t="s">
        <v>2</v>
      </c>
      <c r="B1277" s="382" t="s">
        <v>2</v>
      </c>
      <c r="C1277" s="368">
        <v>10000</v>
      </c>
      <c r="D1277" s="368">
        <v>20000</v>
      </c>
      <c r="E1277" s="368"/>
      <c r="F1277" s="384"/>
      <c r="G1277" s="385"/>
    </row>
    <row r="1278" spans="1:7" ht="14" hidden="1" x14ac:dyDescent="0.15">
      <c r="A1278" s="381">
        <v>18</v>
      </c>
      <c r="B1278" s="382"/>
      <c r="C1278" s="386">
        <f>+C1129*$K$3</f>
        <v>717.47500000000002</v>
      </c>
      <c r="D1278" s="386">
        <f t="shared" ref="D1278:E1278" si="75">+D1129*$K$3</f>
        <v>556.32500000000005</v>
      </c>
      <c r="E1278" s="386">
        <f t="shared" si="75"/>
        <v>0</v>
      </c>
      <c r="F1278" s="386">
        <f t="shared" ref="F1278:G1293" si="76">+F604*$K$3</f>
        <v>0</v>
      </c>
      <c r="G1278" s="386">
        <f t="shared" si="76"/>
        <v>0</v>
      </c>
    </row>
    <row r="1279" spans="1:7" ht="14" hidden="1" x14ac:dyDescent="0.15">
      <c r="A1279" s="381">
        <v>19</v>
      </c>
      <c r="B1279" s="382"/>
      <c r="C1279" s="386">
        <f t="shared" ref="C1279:E1294" si="77">+C1130*$K$3</f>
        <v>717.47500000000002</v>
      </c>
      <c r="D1279" s="386">
        <f t="shared" si="77"/>
        <v>556.32500000000005</v>
      </c>
      <c r="E1279" s="386">
        <f t="shared" si="77"/>
        <v>0</v>
      </c>
      <c r="F1279" s="386">
        <f t="shared" si="76"/>
        <v>305.63775000000004</v>
      </c>
      <c r="G1279" s="386">
        <f t="shared" si="76"/>
        <v>240.05025000000003</v>
      </c>
    </row>
    <row r="1280" spans="1:7" ht="14" hidden="1" x14ac:dyDescent="0.15">
      <c r="A1280" s="381">
        <v>20</v>
      </c>
      <c r="B1280" s="382"/>
      <c r="C1280" s="386">
        <f t="shared" si="77"/>
        <v>717.47500000000002</v>
      </c>
      <c r="D1280" s="386">
        <f t="shared" si="77"/>
        <v>556.32500000000005</v>
      </c>
      <c r="E1280" s="386">
        <f t="shared" si="77"/>
        <v>0</v>
      </c>
      <c r="F1280" s="386">
        <f t="shared" si="76"/>
        <v>305.63775000000004</v>
      </c>
      <c r="G1280" s="386">
        <f t="shared" si="76"/>
        <v>240.05025000000003</v>
      </c>
    </row>
    <row r="1281" spans="1:7" ht="14" hidden="1" x14ac:dyDescent="0.15">
      <c r="A1281" s="381">
        <v>21</v>
      </c>
      <c r="B1281" s="382"/>
      <c r="C1281" s="386">
        <f t="shared" si="77"/>
        <v>717.47500000000002</v>
      </c>
      <c r="D1281" s="386">
        <f t="shared" si="77"/>
        <v>556.32500000000005</v>
      </c>
      <c r="E1281" s="386">
        <f t="shared" si="77"/>
        <v>0</v>
      </c>
      <c r="F1281" s="386">
        <f t="shared" si="76"/>
        <v>305.63775000000004</v>
      </c>
      <c r="G1281" s="386">
        <f t="shared" si="76"/>
        <v>240.05025000000003</v>
      </c>
    </row>
    <row r="1282" spans="1:7" ht="14" hidden="1" x14ac:dyDescent="0.15">
      <c r="A1282" s="381">
        <v>22</v>
      </c>
      <c r="B1282" s="382"/>
      <c r="C1282" s="386">
        <f t="shared" si="77"/>
        <v>717.47500000000002</v>
      </c>
      <c r="D1282" s="386">
        <f t="shared" si="77"/>
        <v>556.32500000000005</v>
      </c>
      <c r="E1282" s="386">
        <f t="shared" si="77"/>
        <v>0</v>
      </c>
      <c r="F1282" s="386">
        <f t="shared" si="76"/>
        <v>305.63775000000004</v>
      </c>
      <c r="G1282" s="386">
        <f t="shared" si="76"/>
        <v>240.05025000000003</v>
      </c>
    </row>
    <row r="1283" spans="1:7" ht="14" hidden="1" x14ac:dyDescent="0.15">
      <c r="A1283" s="381">
        <v>23</v>
      </c>
      <c r="B1283" s="382"/>
      <c r="C1283" s="386">
        <f t="shared" si="77"/>
        <v>717.47500000000002</v>
      </c>
      <c r="D1283" s="386">
        <f t="shared" si="77"/>
        <v>556.32500000000005</v>
      </c>
      <c r="E1283" s="386">
        <f t="shared" si="77"/>
        <v>0</v>
      </c>
      <c r="F1283" s="386">
        <f t="shared" si="76"/>
        <v>305.63775000000004</v>
      </c>
      <c r="G1283" s="386">
        <f t="shared" si="76"/>
        <v>240.05025000000003</v>
      </c>
    </row>
    <row r="1284" spans="1:7" ht="14" hidden="1" x14ac:dyDescent="0.15">
      <c r="A1284" s="381">
        <v>24</v>
      </c>
      <c r="B1284" s="382"/>
      <c r="C1284" s="386">
        <f t="shared" si="77"/>
        <v>717.47500000000002</v>
      </c>
      <c r="D1284" s="386">
        <f t="shared" si="77"/>
        <v>556.32500000000005</v>
      </c>
      <c r="E1284" s="386">
        <f t="shared" si="77"/>
        <v>0</v>
      </c>
      <c r="F1284" s="386">
        <f t="shared" si="76"/>
        <v>305.63775000000004</v>
      </c>
      <c r="G1284" s="386">
        <f t="shared" si="76"/>
        <v>240.05025000000003</v>
      </c>
    </row>
    <row r="1285" spans="1:7" ht="14" hidden="1" x14ac:dyDescent="0.15">
      <c r="A1285" s="381">
        <v>25</v>
      </c>
      <c r="B1285" s="382"/>
      <c r="C1285" s="386">
        <f t="shared" si="77"/>
        <v>768.07500000000005</v>
      </c>
      <c r="D1285" s="386">
        <f t="shared" si="77"/>
        <v>590.42500000000007</v>
      </c>
      <c r="E1285" s="386">
        <f t="shared" si="77"/>
        <v>0</v>
      </c>
      <c r="F1285" s="386">
        <f t="shared" si="76"/>
        <v>305.63775000000004</v>
      </c>
      <c r="G1285" s="386">
        <f t="shared" si="76"/>
        <v>240.05025000000003</v>
      </c>
    </row>
    <row r="1286" spans="1:7" ht="14" hidden="1" x14ac:dyDescent="0.15">
      <c r="A1286" s="381">
        <v>26</v>
      </c>
      <c r="B1286" s="382"/>
      <c r="C1286" s="386">
        <f t="shared" si="77"/>
        <v>768.07500000000005</v>
      </c>
      <c r="D1286" s="386">
        <f t="shared" si="77"/>
        <v>590.42500000000007</v>
      </c>
      <c r="E1286" s="386">
        <f t="shared" si="77"/>
        <v>0</v>
      </c>
      <c r="F1286" s="386">
        <f t="shared" si="76"/>
        <v>326.04275000000007</v>
      </c>
      <c r="G1286" s="386">
        <f t="shared" si="76"/>
        <v>255.79125000000005</v>
      </c>
    </row>
    <row r="1287" spans="1:7" ht="14" hidden="1" x14ac:dyDescent="0.15">
      <c r="A1287" s="381">
        <v>27</v>
      </c>
      <c r="B1287" s="382"/>
      <c r="C1287" s="386">
        <f t="shared" si="77"/>
        <v>768.07500000000005</v>
      </c>
      <c r="D1287" s="386">
        <f t="shared" si="77"/>
        <v>590.42500000000007</v>
      </c>
      <c r="E1287" s="386">
        <f t="shared" si="77"/>
        <v>0</v>
      </c>
      <c r="F1287" s="386">
        <f t="shared" si="76"/>
        <v>326.04275000000007</v>
      </c>
      <c r="G1287" s="386">
        <f t="shared" si="76"/>
        <v>255.79125000000005</v>
      </c>
    </row>
    <row r="1288" spans="1:7" ht="14" hidden="1" x14ac:dyDescent="0.15">
      <c r="A1288" s="381">
        <v>28</v>
      </c>
      <c r="B1288" s="382"/>
      <c r="C1288" s="386">
        <f t="shared" si="77"/>
        <v>768.07500000000005</v>
      </c>
      <c r="D1288" s="386">
        <f t="shared" si="77"/>
        <v>590.42500000000007</v>
      </c>
      <c r="E1288" s="386">
        <f t="shared" si="77"/>
        <v>0</v>
      </c>
      <c r="F1288" s="386">
        <f t="shared" si="76"/>
        <v>326.04275000000007</v>
      </c>
      <c r="G1288" s="386">
        <f t="shared" si="76"/>
        <v>255.79125000000005</v>
      </c>
    </row>
    <row r="1289" spans="1:7" ht="14" hidden="1" x14ac:dyDescent="0.15">
      <c r="A1289" s="381">
        <v>29</v>
      </c>
      <c r="B1289" s="382"/>
      <c r="C1289" s="386">
        <f t="shared" si="77"/>
        <v>768.07500000000005</v>
      </c>
      <c r="D1289" s="386">
        <f t="shared" si="77"/>
        <v>590.42500000000007</v>
      </c>
      <c r="E1289" s="386">
        <f t="shared" si="77"/>
        <v>0</v>
      </c>
      <c r="F1289" s="386">
        <f t="shared" si="76"/>
        <v>326.04275000000007</v>
      </c>
      <c r="G1289" s="386">
        <f t="shared" si="76"/>
        <v>255.79125000000005</v>
      </c>
    </row>
    <row r="1290" spans="1:7" ht="14" hidden="1" x14ac:dyDescent="0.15">
      <c r="A1290" s="381">
        <v>30</v>
      </c>
      <c r="B1290" s="382"/>
      <c r="C1290" s="386">
        <f t="shared" si="77"/>
        <v>856.35</v>
      </c>
      <c r="D1290" s="386">
        <f t="shared" si="77"/>
        <v>652.02500000000009</v>
      </c>
      <c r="E1290" s="386">
        <f t="shared" si="77"/>
        <v>0</v>
      </c>
      <c r="F1290" s="386">
        <f t="shared" si="76"/>
        <v>326.04275000000007</v>
      </c>
      <c r="G1290" s="386">
        <f t="shared" si="76"/>
        <v>255.79125000000005</v>
      </c>
    </row>
    <row r="1291" spans="1:7" ht="14" hidden="1" x14ac:dyDescent="0.15">
      <c r="A1291" s="381">
        <v>31</v>
      </c>
      <c r="B1291" s="382"/>
      <c r="C1291" s="386">
        <f t="shared" si="77"/>
        <v>856.35</v>
      </c>
      <c r="D1291" s="386">
        <f t="shared" si="77"/>
        <v>652.02500000000009</v>
      </c>
      <c r="E1291" s="386">
        <f t="shared" si="77"/>
        <v>0</v>
      </c>
      <c r="F1291" s="386">
        <f t="shared" si="76"/>
        <v>362.62600000000003</v>
      </c>
      <c r="G1291" s="386">
        <f t="shared" si="76"/>
        <v>284.64975000000004</v>
      </c>
    </row>
    <row r="1292" spans="1:7" ht="14" hidden="1" x14ac:dyDescent="0.15">
      <c r="A1292" s="381">
        <v>32</v>
      </c>
      <c r="B1292" s="382"/>
      <c r="C1292" s="386">
        <f t="shared" si="77"/>
        <v>856.35</v>
      </c>
      <c r="D1292" s="386">
        <f t="shared" si="77"/>
        <v>652.02500000000009</v>
      </c>
      <c r="E1292" s="386">
        <f t="shared" si="77"/>
        <v>0</v>
      </c>
      <c r="F1292" s="386">
        <f t="shared" si="76"/>
        <v>362.62600000000003</v>
      </c>
      <c r="G1292" s="386">
        <f t="shared" si="76"/>
        <v>284.64975000000004</v>
      </c>
    </row>
    <row r="1293" spans="1:7" ht="14" hidden="1" x14ac:dyDescent="0.15">
      <c r="A1293" s="381">
        <v>33</v>
      </c>
      <c r="B1293" s="382"/>
      <c r="C1293" s="386">
        <f t="shared" si="77"/>
        <v>856.35</v>
      </c>
      <c r="D1293" s="386">
        <f t="shared" si="77"/>
        <v>652.02500000000009</v>
      </c>
      <c r="E1293" s="386">
        <f t="shared" si="77"/>
        <v>0</v>
      </c>
      <c r="F1293" s="386">
        <f t="shared" si="76"/>
        <v>362.62600000000003</v>
      </c>
      <c r="G1293" s="386">
        <f t="shared" si="76"/>
        <v>284.64975000000004</v>
      </c>
    </row>
    <row r="1294" spans="1:7" ht="14" hidden="1" x14ac:dyDescent="0.15">
      <c r="A1294" s="381">
        <v>34</v>
      </c>
      <c r="B1294" s="382"/>
      <c r="C1294" s="386">
        <f t="shared" si="77"/>
        <v>856.35</v>
      </c>
      <c r="D1294" s="386">
        <f t="shared" si="77"/>
        <v>652.02500000000009</v>
      </c>
      <c r="E1294" s="386">
        <f t="shared" si="77"/>
        <v>0</v>
      </c>
      <c r="F1294" s="386">
        <f t="shared" ref="F1294:G1309" si="78">+F620*$K$3</f>
        <v>362.62600000000003</v>
      </c>
      <c r="G1294" s="386">
        <f t="shared" si="78"/>
        <v>284.64975000000004</v>
      </c>
    </row>
    <row r="1295" spans="1:7" ht="14" hidden="1" x14ac:dyDescent="0.15">
      <c r="A1295" s="381">
        <v>35</v>
      </c>
      <c r="B1295" s="382"/>
      <c r="C1295" s="386">
        <f t="shared" ref="C1295:E1310" si="79">+C1146*$K$3</f>
        <v>956.72500000000002</v>
      </c>
      <c r="D1295" s="386">
        <f t="shared" si="79"/>
        <v>726.00000000000011</v>
      </c>
      <c r="E1295" s="386">
        <f t="shared" si="79"/>
        <v>0</v>
      </c>
      <c r="F1295" s="386">
        <f t="shared" si="78"/>
        <v>362.62600000000003</v>
      </c>
      <c r="G1295" s="386">
        <f t="shared" si="78"/>
        <v>284.64975000000004</v>
      </c>
    </row>
    <row r="1296" spans="1:7" ht="14" hidden="1" x14ac:dyDescent="0.15">
      <c r="A1296" s="381">
        <v>36</v>
      </c>
      <c r="B1296" s="382"/>
      <c r="C1296" s="386">
        <f t="shared" si="79"/>
        <v>956.72500000000002</v>
      </c>
      <c r="D1296" s="386">
        <f t="shared" si="79"/>
        <v>726.00000000000011</v>
      </c>
      <c r="E1296" s="386">
        <f t="shared" si="79"/>
        <v>0</v>
      </c>
      <c r="F1296" s="386">
        <f t="shared" si="78"/>
        <v>406.05950000000007</v>
      </c>
      <c r="G1296" s="386">
        <f t="shared" si="78"/>
        <v>318.60950000000008</v>
      </c>
    </row>
    <row r="1297" spans="1:7" ht="14" hidden="1" x14ac:dyDescent="0.15">
      <c r="A1297" s="381">
        <v>37</v>
      </c>
      <c r="B1297" s="382"/>
      <c r="C1297" s="386">
        <f t="shared" si="79"/>
        <v>956.72500000000002</v>
      </c>
      <c r="D1297" s="386">
        <f t="shared" si="79"/>
        <v>726.00000000000011</v>
      </c>
      <c r="E1297" s="386">
        <f t="shared" si="79"/>
        <v>0</v>
      </c>
      <c r="F1297" s="386">
        <f t="shared" si="78"/>
        <v>406.05950000000007</v>
      </c>
      <c r="G1297" s="386">
        <f t="shared" si="78"/>
        <v>318.60950000000008</v>
      </c>
    </row>
    <row r="1298" spans="1:7" ht="14" hidden="1" x14ac:dyDescent="0.15">
      <c r="A1298" s="381">
        <v>38</v>
      </c>
      <c r="B1298" s="382"/>
      <c r="C1298" s="386">
        <f t="shared" si="79"/>
        <v>956.72500000000002</v>
      </c>
      <c r="D1298" s="386">
        <f t="shared" si="79"/>
        <v>726.00000000000011</v>
      </c>
      <c r="E1298" s="386">
        <f t="shared" si="79"/>
        <v>0</v>
      </c>
      <c r="F1298" s="386">
        <f t="shared" si="78"/>
        <v>406.05950000000007</v>
      </c>
      <c r="G1298" s="386">
        <f t="shared" si="78"/>
        <v>318.60950000000008</v>
      </c>
    </row>
    <row r="1299" spans="1:7" ht="14" hidden="1" x14ac:dyDescent="0.15">
      <c r="A1299" s="381">
        <v>39</v>
      </c>
      <c r="B1299" s="382"/>
      <c r="C1299" s="386">
        <f t="shared" si="79"/>
        <v>956.72500000000002</v>
      </c>
      <c r="D1299" s="386">
        <f t="shared" si="79"/>
        <v>726.00000000000011</v>
      </c>
      <c r="E1299" s="386">
        <f t="shared" si="79"/>
        <v>0</v>
      </c>
      <c r="F1299" s="386">
        <f t="shared" si="78"/>
        <v>406.05950000000007</v>
      </c>
      <c r="G1299" s="386">
        <f t="shared" si="78"/>
        <v>318.60950000000008</v>
      </c>
    </row>
    <row r="1300" spans="1:7" ht="14" hidden="1" x14ac:dyDescent="0.15">
      <c r="A1300" s="381">
        <v>40</v>
      </c>
      <c r="B1300" s="382"/>
      <c r="C1300" s="386">
        <f t="shared" si="79"/>
        <v>1072.5</v>
      </c>
      <c r="D1300" s="386">
        <f t="shared" si="79"/>
        <v>812.62500000000011</v>
      </c>
      <c r="E1300" s="386">
        <f t="shared" si="79"/>
        <v>0</v>
      </c>
      <c r="F1300" s="386">
        <f t="shared" si="78"/>
        <v>406.05950000000007</v>
      </c>
      <c r="G1300" s="386">
        <f t="shared" si="78"/>
        <v>318.60950000000008</v>
      </c>
    </row>
    <row r="1301" spans="1:7" ht="14" hidden="1" x14ac:dyDescent="0.15">
      <c r="A1301" s="381">
        <v>41</v>
      </c>
      <c r="B1301" s="382"/>
      <c r="C1301" s="386">
        <f t="shared" si="79"/>
        <v>1072.5</v>
      </c>
      <c r="D1301" s="386">
        <f t="shared" si="79"/>
        <v>812.62500000000011</v>
      </c>
      <c r="E1301" s="386">
        <f t="shared" si="79"/>
        <v>0</v>
      </c>
      <c r="F1301" s="386">
        <f t="shared" si="78"/>
        <v>456.9262500000001</v>
      </c>
      <c r="G1301" s="386">
        <f t="shared" si="78"/>
        <v>358.39925000000005</v>
      </c>
    </row>
    <row r="1302" spans="1:7" ht="14" hidden="1" x14ac:dyDescent="0.15">
      <c r="A1302" s="381">
        <v>42</v>
      </c>
      <c r="B1302" s="382"/>
      <c r="C1302" s="386">
        <f t="shared" si="79"/>
        <v>1072.5</v>
      </c>
      <c r="D1302" s="386">
        <f t="shared" si="79"/>
        <v>812.62500000000011</v>
      </c>
      <c r="E1302" s="386">
        <f t="shared" si="79"/>
        <v>0</v>
      </c>
      <c r="F1302" s="386">
        <f t="shared" si="78"/>
        <v>456.9262500000001</v>
      </c>
      <c r="G1302" s="386">
        <f t="shared" si="78"/>
        <v>358.39925000000005</v>
      </c>
    </row>
    <row r="1303" spans="1:7" ht="14" hidden="1" x14ac:dyDescent="0.15">
      <c r="A1303" s="381">
        <v>43</v>
      </c>
      <c r="B1303" s="382"/>
      <c r="C1303" s="386">
        <f t="shared" si="79"/>
        <v>1072.5</v>
      </c>
      <c r="D1303" s="386">
        <f t="shared" si="79"/>
        <v>812.62500000000011</v>
      </c>
      <c r="E1303" s="386">
        <f t="shared" si="79"/>
        <v>0</v>
      </c>
      <c r="F1303" s="386">
        <f t="shared" si="78"/>
        <v>456.9262500000001</v>
      </c>
      <c r="G1303" s="386">
        <f t="shared" si="78"/>
        <v>358.39925000000005</v>
      </c>
    </row>
    <row r="1304" spans="1:7" ht="14" hidden="1" x14ac:dyDescent="0.15">
      <c r="A1304" s="381">
        <v>44</v>
      </c>
      <c r="B1304" s="382"/>
      <c r="C1304" s="386">
        <f t="shared" si="79"/>
        <v>1072.5</v>
      </c>
      <c r="D1304" s="386">
        <f t="shared" si="79"/>
        <v>812.62500000000011</v>
      </c>
      <c r="E1304" s="386">
        <f t="shared" si="79"/>
        <v>0</v>
      </c>
      <c r="F1304" s="386">
        <f t="shared" si="78"/>
        <v>456.9262500000001</v>
      </c>
      <c r="G1304" s="386">
        <f t="shared" si="78"/>
        <v>358.39925000000005</v>
      </c>
    </row>
    <row r="1305" spans="1:7" ht="14" hidden="1" x14ac:dyDescent="0.15">
      <c r="A1305" s="381">
        <v>45</v>
      </c>
      <c r="B1305" s="382"/>
      <c r="C1305" s="386">
        <f t="shared" si="79"/>
        <v>1200.9250000000002</v>
      </c>
      <c r="D1305" s="386">
        <f t="shared" si="79"/>
        <v>911.62500000000011</v>
      </c>
      <c r="E1305" s="386">
        <f t="shared" si="79"/>
        <v>0</v>
      </c>
      <c r="F1305" s="386">
        <f t="shared" si="78"/>
        <v>456.9262500000001</v>
      </c>
      <c r="G1305" s="386">
        <f t="shared" si="78"/>
        <v>358.39925000000005</v>
      </c>
    </row>
    <row r="1306" spans="1:7" ht="14" hidden="1" x14ac:dyDescent="0.15">
      <c r="A1306" s="381">
        <v>46</v>
      </c>
      <c r="B1306" s="382"/>
      <c r="C1306" s="386">
        <f t="shared" si="79"/>
        <v>1200.9250000000002</v>
      </c>
      <c r="D1306" s="386">
        <f t="shared" si="79"/>
        <v>911.62500000000011</v>
      </c>
      <c r="E1306" s="386">
        <f t="shared" si="79"/>
        <v>0</v>
      </c>
      <c r="F1306" s="386">
        <f t="shared" si="78"/>
        <v>514.20600000000013</v>
      </c>
      <c r="G1306" s="386">
        <f t="shared" si="78"/>
        <v>403.72750000000008</v>
      </c>
    </row>
    <row r="1307" spans="1:7" ht="14" hidden="1" x14ac:dyDescent="0.15">
      <c r="A1307" s="381">
        <v>47</v>
      </c>
      <c r="B1307" s="382"/>
      <c r="C1307" s="386">
        <f t="shared" si="79"/>
        <v>1200.9250000000002</v>
      </c>
      <c r="D1307" s="386">
        <f t="shared" si="79"/>
        <v>911.62500000000011</v>
      </c>
      <c r="E1307" s="386">
        <f t="shared" si="79"/>
        <v>0</v>
      </c>
      <c r="F1307" s="386">
        <f t="shared" si="78"/>
        <v>514.20600000000013</v>
      </c>
      <c r="G1307" s="386">
        <f t="shared" si="78"/>
        <v>403.72750000000008</v>
      </c>
    </row>
    <row r="1308" spans="1:7" ht="14" hidden="1" x14ac:dyDescent="0.15">
      <c r="A1308" s="381">
        <v>48</v>
      </c>
      <c r="B1308" s="382"/>
      <c r="C1308" s="386">
        <f t="shared" si="79"/>
        <v>1200.9250000000002</v>
      </c>
      <c r="D1308" s="386">
        <f t="shared" si="79"/>
        <v>911.62500000000011</v>
      </c>
      <c r="E1308" s="386">
        <f t="shared" si="79"/>
        <v>0</v>
      </c>
      <c r="F1308" s="386">
        <f t="shared" si="78"/>
        <v>514.20600000000013</v>
      </c>
      <c r="G1308" s="386">
        <f t="shared" si="78"/>
        <v>403.72750000000008</v>
      </c>
    </row>
    <row r="1309" spans="1:7" ht="14" hidden="1" x14ac:dyDescent="0.15">
      <c r="A1309" s="381">
        <v>49</v>
      </c>
      <c r="B1309" s="382"/>
      <c r="C1309" s="386">
        <f t="shared" si="79"/>
        <v>1200.9250000000002</v>
      </c>
      <c r="D1309" s="386">
        <f t="shared" si="79"/>
        <v>911.62500000000011</v>
      </c>
      <c r="E1309" s="386">
        <f t="shared" si="79"/>
        <v>0</v>
      </c>
      <c r="F1309" s="386">
        <f t="shared" si="78"/>
        <v>514.20600000000013</v>
      </c>
      <c r="G1309" s="386">
        <f t="shared" si="78"/>
        <v>403.72750000000008</v>
      </c>
    </row>
    <row r="1310" spans="1:7" ht="14" hidden="1" x14ac:dyDescent="0.15">
      <c r="A1310" s="381">
        <v>50</v>
      </c>
      <c r="B1310" s="382"/>
      <c r="C1310" s="386">
        <f t="shared" si="79"/>
        <v>1345.0250000000001</v>
      </c>
      <c r="D1310" s="386">
        <f t="shared" si="79"/>
        <v>1024.1000000000001</v>
      </c>
      <c r="E1310" s="386">
        <f t="shared" si="79"/>
        <v>0</v>
      </c>
      <c r="F1310" s="386">
        <f t="shared" ref="F1310:G1325" si="80">+F636*$K$3</f>
        <v>514.20600000000013</v>
      </c>
      <c r="G1310" s="386">
        <f t="shared" si="80"/>
        <v>403.72750000000008</v>
      </c>
    </row>
    <row r="1311" spans="1:7" ht="14" hidden="1" x14ac:dyDescent="0.15">
      <c r="A1311" s="381">
        <v>51</v>
      </c>
      <c r="B1311" s="382"/>
      <c r="C1311" s="386">
        <f t="shared" ref="C1311:E1326" si="81">+C1162*$K$3</f>
        <v>1345.0250000000001</v>
      </c>
      <c r="D1311" s="386">
        <f t="shared" si="81"/>
        <v>1024.1000000000001</v>
      </c>
      <c r="E1311" s="386">
        <f t="shared" si="81"/>
        <v>0</v>
      </c>
      <c r="F1311" s="386">
        <f t="shared" si="80"/>
        <v>579.50200000000007</v>
      </c>
      <c r="G1311" s="386">
        <f t="shared" si="80"/>
        <v>454.5942500000001</v>
      </c>
    </row>
    <row r="1312" spans="1:7" ht="14" hidden="1" x14ac:dyDescent="0.15">
      <c r="A1312" s="381">
        <v>52</v>
      </c>
      <c r="B1312" s="382"/>
      <c r="C1312" s="386">
        <f t="shared" si="81"/>
        <v>1345.0250000000001</v>
      </c>
      <c r="D1312" s="386">
        <f t="shared" si="81"/>
        <v>1024.1000000000001</v>
      </c>
      <c r="E1312" s="386">
        <f t="shared" si="81"/>
        <v>0</v>
      </c>
      <c r="F1312" s="386">
        <f t="shared" si="80"/>
        <v>579.50200000000007</v>
      </c>
      <c r="G1312" s="386">
        <f t="shared" si="80"/>
        <v>454.5942500000001</v>
      </c>
    </row>
    <row r="1313" spans="1:7" ht="14" hidden="1" x14ac:dyDescent="0.15">
      <c r="A1313" s="381">
        <v>53</v>
      </c>
      <c r="B1313" s="382"/>
      <c r="C1313" s="386">
        <f t="shared" si="81"/>
        <v>1345.0250000000001</v>
      </c>
      <c r="D1313" s="386">
        <f t="shared" si="81"/>
        <v>1024.1000000000001</v>
      </c>
      <c r="E1313" s="386">
        <f t="shared" si="81"/>
        <v>0</v>
      </c>
      <c r="F1313" s="386">
        <f t="shared" si="80"/>
        <v>579.50200000000007</v>
      </c>
      <c r="G1313" s="386">
        <f t="shared" si="80"/>
        <v>454.5942500000001</v>
      </c>
    </row>
    <row r="1314" spans="1:7" ht="14" hidden="1" x14ac:dyDescent="0.15">
      <c r="A1314" s="381">
        <v>54</v>
      </c>
      <c r="B1314" s="387"/>
      <c r="C1314" s="386">
        <f t="shared" si="81"/>
        <v>1345.0250000000001</v>
      </c>
      <c r="D1314" s="386">
        <f t="shared" si="81"/>
        <v>1024.1000000000001</v>
      </c>
      <c r="E1314" s="386">
        <f t="shared" si="81"/>
        <v>0</v>
      </c>
      <c r="F1314" s="386">
        <f t="shared" si="80"/>
        <v>579.50200000000007</v>
      </c>
      <c r="G1314" s="386">
        <f t="shared" si="80"/>
        <v>454.5942500000001</v>
      </c>
    </row>
    <row r="1315" spans="1:7" ht="14" hidden="1" x14ac:dyDescent="0.15">
      <c r="A1315" s="381">
        <v>55</v>
      </c>
      <c r="B1315" s="387"/>
      <c r="C1315" s="386">
        <f t="shared" si="81"/>
        <v>1503.9750000000001</v>
      </c>
      <c r="D1315" s="386">
        <f t="shared" si="81"/>
        <v>1150.0500000000002</v>
      </c>
      <c r="E1315" s="386">
        <f t="shared" si="81"/>
        <v>0</v>
      </c>
      <c r="F1315" s="386">
        <f t="shared" si="80"/>
        <v>579.50200000000007</v>
      </c>
      <c r="G1315" s="386">
        <f t="shared" si="80"/>
        <v>454.5942500000001</v>
      </c>
    </row>
    <row r="1316" spans="1:7" ht="14" hidden="1" x14ac:dyDescent="0.15">
      <c r="A1316" s="381">
        <v>56</v>
      </c>
      <c r="B1316" s="387"/>
      <c r="C1316" s="386">
        <f t="shared" si="81"/>
        <v>1503.9750000000001</v>
      </c>
      <c r="D1316" s="386">
        <f t="shared" si="81"/>
        <v>1150.0500000000002</v>
      </c>
      <c r="E1316" s="386">
        <f t="shared" si="81"/>
        <v>0</v>
      </c>
      <c r="F1316" s="386">
        <f t="shared" si="80"/>
        <v>651.7940000000001</v>
      </c>
      <c r="G1316" s="386">
        <f t="shared" si="80"/>
        <v>511.5825000000001</v>
      </c>
    </row>
    <row r="1317" spans="1:7" ht="14" hidden="1" x14ac:dyDescent="0.15">
      <c r="A1317" s="381">
        <v>57</v>
      </c>
      <c r="B1317" s="387"/>
      <c r="C1317" s="386">
        <f t="shared" si="81"/>
        <v>1503.9750000000001</v>
      </c>
      <c r="D1317" s="386">
        <f t="shared" si="81"/>
        <v>1150.0500000000002</v>
      </c>
      <c r="E1317" s="386">
        <f t="shared" si="81"/>
        <v>0</v>
      </c>
      <c r="F1317" s="386">
        <f t="shared" si="80"/>
        <v>651.7940000000001</v>
      </c>
      <c r="G1317" s="386">
        <f t="shared" si="80"/>
        <v>511.5825000000001</v>
      </c>
    </row>
    <row r="1318" spans="1:7" ht="14" hidden="1" x14ac:dyDescent="0.15">
      <c r="A1318" s="381">
        <v>58</v>
      </c>
      <c r="B1318" s="387"/>
      <c r="C1318" s="386">
        <f t="shared" si="81"/>
        <v>1503.9750000000001</v>
      </c>
      <c r="D1318" s="386">
        <f t="shared" si="81"/>
        <v>1150.0500000000002</v>
      </c>
      <c r="E1318" s="386">
        <f t="shared" si="81"/>
        <v>0</v>
      </c>
      <c r="F1318" s="386">
        <f t="shared" si="80"/>
        <v>651.7940000000001</v>
      </c>
      <c r="G1318" s="386">
        <f t="shared" si="80"/>
        <v>511.5825000000001</v>
      </c>
    </row>
    <row r="1319" spans="1:7" ht="14" hidden="1" x14ac:dyDescent="0.15">
      <c r="A1319" s="381">
        <v>59</v>
      </c>
      <c r="B1319" s="387"/>
      <c r="C1319" s="386">
        <f t="shared" si="81"/>
        <v>1503.9750000000001</v>
      </c>
      <c r="D1319" s="386">
        <f t="shared" si="81"/>
        <v>1150.0500000000002</v>
      </c>
      <c r="E1319" s="386">
        <f t="shared" si="81"/>
        <v>0</v>
      </c>
      <c r="F1319" s="386">
        <f t="shared" si="80"/>
        <v>651.7940000000001</v>
      </c>
      <c r="G1319" s="386">
        <f t="shared" si="80"/>
        <v>511.5825000000001</v>
      </c>
    </row>
    <row r="1320" spans="1:7" ht="14" hidden="1" x14ac:dyDescent="0.15">
      <c r="A1320" s="381">
        <v>60</v>
      </c>
      <c r="B1320" s="387"/>
      <c r="C1320" s="386">
        <f t="shared" si="81"/>
        <v>1609.0250000000001</v>
      </c>
      <c r="D1320" s="386">
        <f t="shared" si="81"/>
        <v>1233.9250000000002</v>
      </c>
      <c r="E1320" s="386">
        <f t="shared" si="81"/>
        <v>0</v>
      </c>
      <c r="F1320" s="386">
        <f t="shared" si="80"/>
        <v>651.7940000000001</v>
      </c>
      <c r="G1320" s="386">
        <f t="shared" si="80"/>
        <v>511.5825000000001</v>
      </c>
    </row>
    <row r="1321" spans="1:7" ht="14" hidden="1" x14ac:dyDescent="0.15">
      <c r="A1321" s="381">
        <v>61</v>
      </c>
      <c r="B1321" s="387"/>
      <c r="C1321" s="386">
        <f t="shared" si="81"/>
        <v>1792.45</v>
      </c>
      <c r="D1321" s="386">
        <f t="shared" si="81"/>
        <v>1381.0500000000002</v>
      </c>
      <c r="E1321" s="386">
        <f t="shared" si="81"/>
        <v>0</v>
      </c>
      <c r="F1321" s="386">
        <f t="shared" si="80"/>
        <v>700.32875000000013</v>
      </c>
      <c r="G1321" s="386">
        <f t="shared" si="80"/>
        <v>549.47750000000008</v>
      </c>
    </row>
    <row r="1322" spans="1:7" ht="14" hidden="1" x14ac:dyDescent="0.15">
      <c r="A1322" s="381">
        <v>62</v>
      </c>
      <c r="B1322" s="387"/>
      <c r="C1322" s="386">
        <f t="shared" si="81"/>
        <v>1990.4500000000003</v>
      </c>
      <c r="D1322" s="386">
        <f t="shared" si="81"/>
        <v>1541.9250000000002</v>
      </c>
      <c r="E1322" s="386">
        <f t="shared" si="81"/>
        <v>0</v>
      </c>
      <c r="F1322" s="386">
        <f t="shared" si="80"/>
        <v>785.73825000000011</v>
      </c>
      <c r="G1322" s="386">
        <f t="shared" si="80"/>
        <v>616.23100000000011</v>
      </c>
    </row>
    <row r="1323" spans="1:7" ht="14" hidden="1" x14ac:dyDescent="0.15">
      <c r="A1323" s="381">
        <v>63</v>
      </c>
      <c r="B1323" s="387"/>
      <c r="C1323" s="386">
        <f t="shared" si="81"/>
        <v>2203.5750000000003</v>
      </c>
      <c r="D1323" s="386">
        <f t="shared" si="81"/>
        <v>1715.7250000000001</v>
      </c>
      <c r="E1323" s="386">
        <f t="shared" si="81"/>
        <v>0</v>
      </c>
      <c r="F1323" s="386">
        <f t="shared" si="80"/>
        <v>877.85225000000014</v>
      </c>
      <c r="G1323" s="386">
        <f t="shared" si="80"/>
        <v>688.96025000000009</v>
      </c>
    </row>
    <row r="1324" spans="1:7" ht="14" hidden="1" x14ac:dyDescent="0.15">
      <c r="A1324" s="381">
        <v>64</v>
      </c>
      <c r="B1324" s="387"/>
      <c r="C1324" s="386">
        <f t="shared" si="81"/>
        <v>2431</v>
      </c>
      <c r="D1324" s="386">
        <f t="shared" si="81"/>
        <v>1903.0000000000002</v>
      </c>
      <c r="E1324" s="386">
        <f t="shared" si="81"/>
        <v>0</v>
      </c>
      <c r="F1324" s="386">
        <f t="shared" si="80"/>
        <v>978.12825000000021</v>
      </c>
      <c r="G1324" s="386">
        <f t="shared" si="80"/>
        <v>767.66525000000013</v>
      </c>
    </row>
    <row r="1325" spans="1:7" ht="14" hidden="1" x14ac:dyDescent="0.15">
      <c r="A1325" s="381">
        <v>65</v>
      </c>
      <c r="B1325" s="387"/>
      <c r="C1325" s="386">
        <f t="shared" si="81"/>
        <v>2673.55</v>
      </c>
      <c r="D1325" s="386">
        <f t="shared" si="81"/>
        <v>2103.2000000000003</v>
      </c>
      <c r="E1325" s="386">
        <f t="shared" si="81"/>
        <v>0</v>
      </c>
      <c r="F1325" s="386">
        <f t="shared" si="80"/>
        <v>1085.546</v>
      </c>
      <c r="G1325" s="386">
        <f t="shared" si="80"/>
        <v>851.32575000000008</v>
      </c>
    </row>
    <row r="1326" spans="1:7" ht="14" hidden="1" x14ac:dyDescent="0.15">
      <c r="A1326" s="381">
        <v>66</v>
      </c>
      <c r="B1326" s="387"/>
      <c r="C1326" s="386">
        <f t="shared" si="81"/>
        <v>2930.4</v>
      </c>
      <c r="D1326" s="386">
        <f t="shared" si="81"/>
        <v>2316.3250000000003</v>
      </c>
      <c r="E1326" s="386">
        <f t="shared" si="81"/>
        <v>0</v>
      </c>
      <c r="F1326" s="386">
        <f t="shared" ref="F1326:G1341" si="82">+F652*$K$3</f>
        <v>1200.1055000000001</v>
      </c>
      <c r="G1326" s="386">
        <f t="shared" si="82"/>
        <v>941.54500000000007</v>
      </c>
    </row>
    <row r="1327" spans="1:7" ht="14" hidden="1" x14ac:dyDescent="0.15">
      <c r="A1327" s="381">
        <v>67</v>
      </c>
      <c r="B1327" s="387"/>
      <c r="C1327" s="386">
        <f t="shared" ref="C1327:E1342" si="83">+C1178*$K$3</f>
        <v>3202.9250000000002</v>
      </c>
      <c r="D1327" s="386">
        <f t="shared" si="83"/>
        <v>2542.65</v>
      </c>
      <c r="E1327" s="386">
        <f t="shared" si="83"/>
        <v>0</v>
      </c>
      <c r="F1327" s="386">
        <f t="shared" si="82"/>
        <v>1322.6812500000001</v>
      </c>
      <c r="G1327" s="386">
        <f t="shared" si="82"/>
        <v>1037.7400000000002</v>
      </c>
    </row>
    <row r="1328" spans="1:7" ht="14" hidden="1" x14ac:dyDescent="0.15">
      <c r="A1328" s="381">
        <v>68</v>
      </c>
      <c r="B1328" s="387"/>
      <c r="C1328" s="386">
        <f t="shared" si="83"/>
        <v>3488.9250000000002</v>
      </c>
      <c r="D1328" s="386">
        <f t="shared" si="83"/>
        <v>2782.4500000000003</v>
      </c>
      <c r="E1328" s="386">
        <f t="shared" si="83"/>
        <v>0</v>
      </c>
      <c r="F1328" s="386">
        <f t="shared" si="82"/>
        <v>1452.2530000000002</v>
      </c>
      <c r="G1328" s="386">
        <f t="shared" si="82"/>
        <v>1139.3277500000002</v>
      </c>
    </row>
    <row r="1329" spans="1:7" ht="14" hidden="1" x14ac:dyDescent="0.15">
      <c r="A1329" s="381">
        <v>69</v>
      </c>
      <c r="B1329" s="387"/>
      <c r="C1329" s="386">
        <f t="shared" si="83"/>
        <v>3790.3250000000003</v>
      </c>
      <c r="D1329" s="386">
        <f t="shared" si="83"/>
        <v>3034.9</v>
      </c>
      <c r="E1329" s="386">
        <f t="shared" si="83"/>
        <v>0</v>
      </c>
      <c r="F1329" s="386">
        <f t="shared" si="82"/>
        <v>1589.6952500000002</v>
      </c>
      <c r="G1329" s="386">
        <f t="shared" si="82"/>
        <v>1247.3285000000001</v>
      </c>
    </row>
    <row r="1330" spans="1:7" ht="14" hidden="1" x14ac:dyDescent="0.15">
      <c r="A1330" s="381">
        <v>70</v>
      </c>
      <c r="B1330" s="387"/>
      <c r="C1330" s="386">
        <f t="shared" si="83"/>
        <v>4106.5750000000007</v>
      </c>
      <c r="D1330" s="386">
        <f t="shared" si="83"/>
        <v>3301.3750000000005</v>
      </c>
      <c r="E1330" s="386">
        <f t="shared" si="83"/>
        <v>0</v>
      </c>
      <c r="F1330" s="386">
        <f t="shared" si="82"/>
        <v>1733.9877500000005</v>
      </c>
      <c r="G1330" s="386">
        <f t="shared" si="82"/>
        <v>1360.4305000000002</v>
      </c>
    </row>
    <row r="1331" spans="1:7" ht="14" hidden="1" x14ac:dyDescent="0.15">
      <c r="A1331" s="381">
        <v>71</v>
      </c>
      <c r="B1331" s="387"/>
      <c r="C1331" s="386">
        <f t="shared" si="83"/>
        <v>4437.6750000000002</v>
      </c>
      <c r="D1331" s="386">
        <f t="shared" si="83"/>
        <v>3580.5000000000005</v>
      </c>
      <c r="E1331" s="386">
        <f t="shared" si="83"/>
        <v>0</v>
      </c>
      <c r="F1331" s="386">
        <f t="shared" si="82"/>
        <v>1886.2965000000002</v>
      </c>
      <c r="G1331" s="386">
        <f t="shared" si="82"/>
        <v>1479.9455</v>
      </c>
    </row>
    <row r="1332" spans="1:7" ht="14" hidden="1" x14ac:dyDescent="0.15">
      <c r="A1332" s="381">
        <v>72</v>
      </c>
      <c r="B1332" s="387"/>
      <c r="C1332" s="386">
        <f t="shared" si="83"/>
        <v>4782.25</v>
      </c>
      <c r="D1332" s="386">
        <f t="shared" si="83"/>
        <v>3872.8250000000003</v>
      </c>
      <c r="E1332" s="386">
        <f t="shared" si="83"/>
        <v>0</v>
      </c>
      <c r="F1332" s="386">
        <f t="shared" si="82"/>
        <v>2045.4555000000003</v>
      </c>
      <c r="G1332" s="386">
        <f t="shared" si="82"/>
        <v>1604.9990000000003</v>
      </c>
    </row>
    <row r="1333" spans="1:7" ht="14" hidden="1" x14ac:dyDescent="0.15">
      <c r="A1333" s="381">
        <v>73</v>
      </c>
      <c r="B1333" s="387"/>
      <c r="C1333" s="386">
        <f t="shared" si="83"/>
        <v>5143.05</v>
      </c>
      <c r="D1333" s="386">
        <f t="shared" si="83"/>
        <v>4178.0750000000007</v>
      </c>
      <c r="E1333" s="386">
        <f t="shared" si="83"/>
        <v>0</v>
      </c>
      <c r="F1333" s="386">
        <f t="shared" si="82"/>
        <v>2212.9222500000005</v>
      </c>
      <c r="G1333" s="386">
        <f t="shared" si="82"/>
        <v>1735.8825000000002</v>
      </c>
    </row>
    <row r="1334" spans="1:7" ht="14" hidden="1" x14ac:dyDescent="0.15">
      <c r="A1334" s="381">
        <v>74</v>
      </c>
      <c r="B1334" s="387"/>
      <c r="C1334" s="386">
        <f t="shared" si="83"/>
        <v>5518.1500000000005</v>
      </c>
      <c r="D1334" s="386">
        <f t="shared" si="83"/>
        <v>4496.5250000000005</v>
      </c>
      <c r="E1334" s="386">
        <f t="shared" si="83"/>
        <v>0</v>
      </c>
      <c r="F1334" s="386">
        <f t="shared" si="82"/>
        <v>2387.0935000000004</v>
      </c>
      <c r="G1334" s="386">
        <f t="shared" si="82"/>
        <v>1872.5960000000002</v>
      </c>
    </row>
    <row r="1335" spans="1:7" ht="14" hidden="1" x14ac:dyDescent="0.15">
      <c r="A1335" s="381">
        <v>75</v>
      </c>
      <c r="B1335" s="387"/>
      <c r="C1335" s="386">
        <f t="shared" si="83"/>
        <v>5907.2750000000005</v>
      </c>
      <c r="D1335" s="386">
        <f t="shared" si="83"/>
        <v>4828.4500000000007</v>
      </c>
      <c r="E1335" s="386">
        <f t="shared" si="83"/>
        <v>0</v>
      </c>
      <c r="F1335" s="386">
        <f t="shared" si="82"/>
        <v>2568.9895000000006</v>
      </c>
      <c r="G1335" s="386">
        <f t="shared" si="82"/>
        <v>2015.7225000000003</v>
      </c>
    </row>
    <row r="1336" spans="1:7" ht="14" hidden="1" x14ac:dyDescent="0.15">
      <c r="A1336" s="381">
        <v>76</v>
      </c>
      <c r="B1336" s="387"/>
      <c r="C1336" s="386">
        <f t="shared" si="83"/>
        <v>5907.2750000000005</v>
      </c>
      <c r="D1336" s="386">
        <f t="shared" si="83"/>
        <v>4828.4500000000007</v>
      </c>
      <c r="E1336" s="386">
        <f t="shared" si="83"/>
        <v>0</v>
      </c>
      <c r="F1336" s="386">
        <f t="shared" si="82"/>
        <v>2758.6102500000006</v>
      </c>
      <c r="G1336" s="386">
        <f t="shared" si="82"/>
        <v>2163.9502500000003</v>
      </c>
    </row>
    <row r="1337" spans="1:7" ht="14" hidden="1" x14ac:dyDescent="0.15">
      <c r="A1337" s="381">
        <v>77</v>
      </c>
      <c r="B1337" s="387"/>
      <c r="C1337" s="386">
        <f t="shared" si="83"/>
        <v>5907.2750000000005</v>
      </c>
      <c r="D1337" s="386">
        <f t="shared" si="83"/>
        <v>4828.4500000000007</v>
      </c>
      <c r="E1337" s="386">
        <f t="shared" si="83"/>
        <v>0</v>
      </c>
      <c r="F1337" s="386">
        <f t="shared" si="82"/>
        <v>2758.6102500000006</v>
      </c>
      <c r="G1337" s="386">
        <f t="shared" si="82"/>
        <v>2163.9502500000003</v>
      </c>
    </row>
    <row r="1338" spans="1:7" ht="14" hidden="1" x14ac:dyDescent="0.15">
      <c r="A1338" s="381">
        <v>78</v>
      </c>
      <c r="B1338" s="387"/>
      <c r="C1338" s="386">
        <f t="shared" si="83"/>
        <v>5907.2750000000005</v>
      </c>
      <c r="D1338" s="386">
        <f t="shared" si="83"/>
        <v>4828.4500000000007</v>
      </c>
      <c r="E1338" s="386">
        <f t="shared" si="83"/>
        <v>0</v>
      </c>
      <c r="F1338" s="386">
        <f t="shared" si="82"/>
        <v>2758.6102500000006</v>
      </c>
      <c r="G1338" s="386">
        <f t="shared" si="82"/>
        <v>2163.9502500000003</v>
      </c>
    </row>
    <row r="1339" spans="1:7" ht="14" hidden="1" x14ac:dyDescent="0.15">
      <c r="A1339" s="381">
        <v>79</v>
      </c>
      <c r="B1339" s="387"/>
      <c r="C1339" s="386">
        <f t="shared" si="83"/>
        <v>5907.2750000000005</v>
      </c>
      <c r="D1339" s="386">
        <f t="shared" si="83"/>
        <v>4828.4500000000007</v>
      </c>
      <c r="E1339" s="386">
        <f t="shared" si="83"/>
        <v>0</v>
      </c>
      <c r="F1339" s="386">
        <f t="shared" si="82"/>
        <v>2758.6102500000006</v>
      </c>
      <c r="G1339" s="386">
        <f t="shared" si="82"/>
        <v>2163.9502500000003</v>
      </c>
    </row>
    <row r="1340" spans="1:7" ht="14" hidden="1" x14ac:dyDescent="0.15">
      <c r="A1340" s="381">
        <v>80</v>
      </c>
      <c r="B1340" s="387"/>
      <c r="C1340" s="386">
        <f t="shared" si="83"/>
        <v>5907.2750000000005</v>
      </c>
      <c r="D1340" s="386">
        <f t="shared" si="83"/>
        <v>4828.4500000000007</v>
      </c>
      <c r="E1340" s="386">
        <f t="shared" si="83"/>
        <v>0</v>
      </c>
      <c r="F1340" s="386">
        <f t="shared" si="82"/>
        <v>2758.6102500000006</v>
      </c>
      <c r="G1340" s="386">
        <f t="shared" si="82"/>
        <v>2163.9502500000003</v>
      </c>
    </row>
    <row r="1341" spans="1:7" ht="14" hidden="1" x14ac:dyDescent="0.15">
      <c r="A1341" s="381">
        <v>81</v>
      </c>
      <c r="B1341" s="387"/>
      <c r="C1341" s="386">
        <f t="shared" si="83"/>
        <v>5907.2750000000005</v>
      </c>
      <c r="D1341" s="386">
        <f t="shared" si="83"/>
        <v>4828.4500000000007</v>
      </c>
      <c r="E1341" s="386">
        <f t="shared" si="83"/>
        <v>0</v>
      </c>
      <c r="F1341" s="386">
        <f t="shared" si="82"/>
        <v>2758.6102500000006</v>
      </c>
      <c r="G1341" s="386">
        <f t="shared" si="82"/>
        <v>2163.9502500000003</v>
      </c>
    </row>
    <row r="1342" spans="1:7" ht="14" hidden="1" x14ac:dyDescent="0.15">
      <c r="A1342" s="381">
        <v>82</v>
      </c>
      <c r="B1342" s="387"/>
      <c r="C1342" s="386">
        <f t="shared" si="83"/>
        <v>5907.2750000000005</v>
      </c>
      <c r="D1342" s="386">
        <f t="shared" si="83"/>
        <v>4828.4500000000007</v>
      </c>
      <c r="E1342" s="386">
        <f t="shared" si="83"/>
        <v>0</v>
      </c>
      <c r="F1342" s="386">
        <f t="shared" ref="F1342:G1347" si="84">+F668*$K$3</f>
        <v>2758.6102500000006</v>
      </c>
      <c r="G1342" s="386">
        <f t="shared" si="84"/>
        <v>2163.9502500000003</v>
      </c>
    </row>
    <row r="1343" spans="1:7" ht="14" hidden="1" x14ac:dyDescent="0.15">
      <c r="A1343" s="381">
        <v>83</v>
      </c>
      <c r="B1343" s="387"/>
      <c r="C1343" s="386">
        <f t="shared" ref="C1343:E1347" si="85">+C1194*$K$3</f>
        <v>5907.2750000000005</v>
      </c>
      <c r="D1343" s="386">
        <f t="shared" si="85"/>
        <v>4828.4500000000007</v>
      </c>
      <c r="E1343" s="386">
        <f t="shared" si="85"/>
        <v>0</v>
      </c>
      <c r="F1343" s="386">
        <f t="shared" si="84"/>
        <v>2758.6102500000006</v>
      </c>
      <c r="G1343" s="386">
        <f t="shared" si="84"/>
        <v>2163.9502500000003</v>
      </c>
    </row>
    <row r="1344" spans="1:7" ht="14" hidden="1" x14ac:dyDescent="0.15">
      <c r="A1344" s="381">
        <v>84</v>
      </c>
      <c r="B1344" s="387" t="s">
        <v>3</v>
      </c>
      <c r="C1344" s="386">
        <f t="shared" si="85"/>
        <v>5907.2750000000005</v>
      </c>
      <c r="D1344" s="386">
        <f t="shared" si="85"/>
        <v>4828.4500000000007</v>
      </c>
      <c r="E1344" s="386">
        <f t="shared" si="85"/>
        <v>0</v>
      </c>
      <c r="F1344" s="386">
        <f t="shared" si="84"/>
        <v>2758.6102500000006</v>
      </c>
      <c r="G1344" s="386">
        <f t="shared" si="84"/>
        <v>2163.9502500000003</v>
      </c>
    </row>
    <row r="1345" spans="1:7" ht="14" hidden="1" x14ac:dyDescent="0.15">
      <c r="A1345" s="381">
        <v>1</v>
      </c>
      <c r="B1345" s="387" t="s">
        <v>4</v>
      </c>
      <c r="C1345" s="386">
        <f t="shared" si="85"/>
        <v>303.05</v>
      </c>
      <c r="D1345" s="386">
        <f t="shared" si="85"/>
        <v>238.15</v>
      </c>
      <c r="E1345" s="386">
        <f t="shared" si="85"/>
        <v>0</v>
      </c>
      <c r="F1345" s="386">
        <f t="shared" si="84"/>
        <v>2758.6102500000006</v>
      </c>
      <c r="G1345" s="386">
        <f t="shared" si="84"/>
        <v>2163.9502500000003</v>
      </c>
    </row>
    <row r="1346" spans="1:7" ht="14" hidden="1" x14ac:dyDescent="0.15">
      <c r="A1346" s="381">
        <v>2</v>
      </c>
      <c r="B1346" s="387" t="s">
        <v>1</v>
      </c>
      <c r="C1346" s="386">
        <f t="shared" si="85"/>
        <v>514.25</v>
      </c>
      <c r="D1346" s="386">
        <f t="shared" si="85"/>
        <v>403.42500000000001</v>
      </c>
      <c r="E1346" s="386">
        <f t="shared" si="85"/>
        <v>0</v>
      </c>
      <c r="F1346" s="386">
        <f t="shared" si="84"/>
        <v>144.87550000000002</v>
      </c>
      <c r="G1346" s="386">
        <f t="shared" si="84"/>
        <v>114.12225000000001</v>
      </c>
    </row>
    <row r="1347" spans="1:7" ht="14" hidden="1" x14ac:dyDescent="0.15">
      <c r="A1347" s="381">
        <v>3</v>
      </c>
      <c r="B1347" s="387" t="s">
        <v>5</v>
      </c>
      <c r="C1347" s="386">
        <f t="shared" si="85"/>
        <v>726.00000000000011</v>
      </c>
      <c r="D1347" s="386">
        <f t="shared" si="85"/>
        <v>570.07500000000005</v>
      </c>
      <c r="E1347" s="386">
        <f t="shared" si="85"/>
        <v>0</v>
      </c>
      <c r="F1347" s="386">
        <f t="shared" si="84"/>
        <v>246.17175000000003</v>
      </c>
      <c r="G1347" s="386">
        <f t="shared" si="84"/>
        <v>192.82725000000002</v>
      </c>
    </row>
    <row r="1348" spans="1:7" ht="14" hidden="1" thickBot="1" x14ac:dyDescent="0.2"/>
    <row r="1349" spans="1:7" ht="18" hidden="1" x14ac:dyDescent="0.2">
      <c r="A1349" s="516" t="s">
        <v>27</v>
      </c>
      <c r="B1349" s="517"/>
      <c r="C1349" s="517"/>
      <c r="D1349" s="517"/>
      <c r="E1349" s="517"/>
      <c r="F1349" s="517"/>
      <c r="G1349" s="518"/>
    </row>
    <row r="1350" spans="1:7" ht="18" hidden="1" x14ac:dyDescent="0.2">
      <c r="A1350" s="519" t="s">
        <v>31</v>
      </c>
      <c r="B1350" s="520"/>
      <c r="C1350" s="520"/>
      <c r="D1350" s="520"/>
      <c r="E1350" s="520"/>
      <c r="F1350" s="520"/>
      <c r="G1350" s="521"/>
    </row>
    <row r="1351" spans="1:7" hidden="1" x14ac:dyDescent="0.15">
      <c r="A1351" s="522" t="s">
        <v>0</v>
      </c>
      <c r="B1351" s="523"/>
      <c r="C1351" s="523"/>
      <c r="D1351" s="523"/>
      <c r="E1351" s="523"/>
      <c r="F1351" s="523"/>
      <c r="G1351" s="524"/>
    </row>
    <row r="1352" spans="1:7" hidden="1" x14ac:dyDescent="0.15">
      <c r="A1352" s="381" t="s">
        <v>2</v>
      </c>
      <c r="B1352" s="382" t="s">
        <v>2</v>
      </c>
      <c r="C1352" s="368">
        <v>10000</v>
      </c>
      <c r="D1352" s="368">
        <v>20000</v>
      </c>
      <c r="E1352" s="368"/>
      <c r="F1352" s="384"/>
      <c r="G1352" s="385"/>
    </row>
    <row r="1353" spans="1:7" ht="14" hidden="1" x14ac:dyDescent="0.15">
      <c r="A1353" s="381">
        <v>18</v>
      </c>
      <c r="B1353" s="382"/>
      <c r="C1353" s="386">
        <f>+C1129*$K$4</f>
        <v>1382.77</v>
      </c>
      <c r="D1353" s="386">
        <f>+D1129*$K$4</f>
        <v>1072.19</v>
      </c>
      <c r="E1353" s="386">
        <f t="shared" ref="E1353:E1416" si="86">+E1204*$K$3</f>
        <v>0</v>
      </c>
      <c r="F1353" s="386">
        <f t="shared" ref="F1353:G1368" si="87">+F679*$K$3</f>
        <v>0</v>
      </c>
      <c r="G1353" s="386">
        <f t="shared" si="87"/>
        <v>0</v>
      </c>
    </row>
    <row r="1354" spans="1:7" ht="14" hidden="1" x14ac:dyDescent="0.15">
      <c r="A1354" s="381">
        <v>19</v>
      </c>
      <c r="B1354" s="382"/>
      <c r="C1354" s="386">
        <f t="shared" ref="C1354:D1369" si="88">+C1130*$K$4</f>
        <v>1382.77</v>
      </c>
      <c r="D1354" s="386">
        <f t="shared" si="88"/>
        <v>1072.19</v>
      </c>
      <c r="E1354" s="386">
        <f t="shared" si="86"/>
        <v>0</v>
      </c>
      <c r="F1354" s="386">
        <f t="shared" si="87"/>
        <v>475.53000000000003</v>
      </c>
      <c r="G1354" s="386">
        <f t="shared" si="87"/>
        <v>354.60562500000009</v>
      </c>
    </row>
    <row r="1355" spans="1:7" ht="14" hidden="1" x14ac:dyDescent="0.15">
      <c r="A1355" s="381">
        <v>20</v>
      </c>
      <c r="B1355" s="382"/>
      <c r="C1355" s="386">
        <f t="shared" si="88"/>
        <v>1382.77</v>
      </c>
      <c r="D1355" s="386">
        <f t="shared" si="88"/>
        <v>1072.19</v>
      </c>
      <c r="E1355" s="386">
        <f t="shared" si="86"/>
        <v>0</v>
      </c>
      <c r="F1355" s="386">
        <f t="shared" si="87"/>
        <v>475.53000000000003</v>
      </c>
      <c r="G1355" s="386">
        <f t="shared" si="87"/>
        <v>354.60562500000009</v>
      </c>
    </row>
    <row r="1356" spans="1:7" ht="14" hidden="1" x14ac:dyDescent="0.15">
      <c r="A1356" s="381">
        <v>21</v>
      </c>
      <c r="B1356" s="382"/>
      <c r="C1356" s="386">
        <f t="shared" si="88"/>
        <v>1382.77</v>
      </c>
      <c r="D1356" s="386">
        <f t="shared" si="88"/>
        <v>1072.19</v>
      </c>
      <c r="E1356" s="386">
        <f t="shared" si="86"/>
        <v>0</v>
      </c>
      <c r="F1356" s="386">
        <f t="shared" si="87"/>
        <v>475.53000000000003</v>
      </c>
      <c r="G1356" s="386">
        <f t="shared" si="87"/>
        <v>354.60562500000009</v>
      </c>
    </row>
    <row r="1357" spans="1:7" ht="14" hidden="1" x14ac:dyDescent="0.15">
      <c r="A1357" s="381">
        <v>22</v>
      </c>
      <c r="B1357" s="382"/>
      <c r="C1357" s="386">
        <f t="shared" si="88"/>
        <v>1382.77</v>
      </c>
      <c r="D1357" s="386">
        <f t="shared" si="88"/>
        <v>1072.19</v>
      </c>
      <c r="E1357" s="386">
        <f t="shared" si="86"/>
        <v>0</v>
      </c>
      <c r="F1357" s="386">
        <f t="shared" si="87"/>
        <v>475.53000000000003</v>
      </c>
      <c r="G1357" s="386">
        <f t="shared" si="87"/>
        <v>354.60562500000009</v>
      </c>
    </row>
    <row r="1358" spans="1:7" ht="14" hidden="1" x14ac:dyDescent="0.15">
      <c r="A1358" s="381">
        <v>23</v>
      </c>
      <c r="B1358" s="382"/>
      <c r="C1358" s="386">
        <f t="shared" si="88"/>
        <v>1382.77</v>
      </c>
      <c r="D1358" s="386">
        <f t="shared" si="88"/>
        <v>1072.19</v>
      </c>
      <c r="E1358" s="386">
        <f t="shared" si="86"/>
        <v>0</v>
      </c>
      <c r="F1358" s="386">
        <f t="shared" si="87"/>
        <v>475.53000000000003</v>
      </c>
      <c r="G1358" s="386">
        <f t="shared" si="87"/>
        <v>354.60562500000009</v>
      </c>
    </row>
    <row r="1359" spans="1:7" ht="14" hidden="1" x14ac:dyDescent="0.15">
      <c r="A1359" s="381">
        <v>24</v>
      </c>
      <c r="B1359" s="382"/>
      <c r="C1359" s="386">
        <f t="shared" si="88"/>
        <v>1382.77</v>
      </c>
      <c r="D1359" s="386">
        <f t="shared" si="88"/>
        <v>1072.19</v>
      </c>
      <c r="E1359" s="386">
        <f t="shared" si="86"/>
        <v>0</v>
      </c>
      <c r="F1359" s="386">
        <f t="shared" si="87"/>
        <v>475.53000000000003</v>
      </c>
      <c r="G1359" s="386">
        <f t="shared" si="87"/>
        <v>354.60562500000009</v>
      </c>
    </row>
    <row r="1360" spans="1:7" ht="14" hidden="1" x14ac:dyDescent="0.15">
      <c r="A1360" s="381">
        <v>25</v>
      </c>
      <c r="B1360" s="382"/>
      <c r="C1360" s="386">
        <f t="shared" si="88"/>
        <v>1480.29</v>
      </c>
      <c r="D1360" s="386">
        <f t="shared" si="88"/>
        <v>1137.9100000000001</v>
      </c>
      <c r="E1360" s="386">
        <f t="shared" si="86"/>
        <v>0</v>
      </c>
      <c r="F1360" s="386">
        <f t="shared" si="87"/>
        <v>475.53000000000003</v>
      </c>
      <c r="G1360" s="386">
        <f t="shared" si="87"/>
        <v>354.60562500000009</v>
      </c>
    </row>
    <row r="1361" spans="1:7" ht="14" hidden="1" x14ac:dyDescent="0.15">
      <c r="A1361" s="381">
        <v>26</v>
      </c>
      <c r="B1361" s="382"/>
      <c r="C1361" s="386">
        <f t="shared" si="88"/>
        <v>1480.29</v>
      </c>
      <c r="D1361" s="386">
        <f t="shared" si="88"/>
        <v>1137.9100000000001</v>
      </c>
      <c r="E1361" s="386">
        <f t="shared" si="86"/>
        <v>0</v>
      </c>
      <c r="F1361" s="386">
        <f t="shared" si="87"/>
        <v>505.02375000000006</v>
      </c>
      <c r="G1361" s="386">
        <f t="shared" si="87"/>
        <v>376.46125000000006</v>
      </c>
    </row>
    <row r="1362" spans="1:7" ht="14" hidden="1" x14ac:dyDescent="0.15">
      <c r="A1362" s="381">
        <v>27</v>
      </c>
      <c r="B1362" s="382"/>
      <c r="C1362" s="386">
        <f t="shared" si="88"/>
        <v>1480.29</v>
      </c>
      <c r="D1362" s="386">
        <f t="shared" si="88"/>
        <v>1137.9100000000001</v>
      </c>
      <c r="E1362" s="386">
        <f t="shared" si="86"/>
        <v>0</v>
      </c>
      <c r="F1362" s="386">
        <f t="shared" si="87"/>
        <v>505.02375000000006</v>
      </c>
      <c r="G1362" s="386">
        <f t="shared" si="87"/>
        <v>376.46125000000006</v>
      </c>
    </row>
    <row r="1363" spans="1:7" ht="14" hidden="1" x14ac:dyDescent="0.15">
      <c r="A1363" s="381">
        <v>28</v>
      </c>
      <c r="B1363" s="382"/>
      <c r="C1363" s="386">
        <f t="shared" si="88"/>
        <v>1480.29</v>
      </c>
      <c r="D1363" s="386">
        <f t="shared" si="88"/>
        <v>1137.9100000000001</v>
      </c>
      <c r="E1363" s="386">
        <f t="shared" si="86"/>
        <v>0</v>
      </c>
      <c r="F1363" s="386">
        <f t="shared" si="87"/>
        <v>505.02375000000006</v>
      </c>
      <c r="G1363" s="386">
        <f t="shared" si="87"/>
        <v>376.46125000000006</v>
      </c>
    </row>
    <row r="1364" spans="1:7" ht="14" hidden="1" x14ac:dyDescent="0.15">
      <c r="A1364" s="381">
        <v>29</v>
      </c>
      <c r="B1364" s="382"/>
      <c r="C1364" s="386">
        <f t="shared" si="88"/>
        <v>1480.29</v>
      </c>
      <c r="D1364" s="386">
        <f t="shared" si="88"/>
        <v>1137.9100000000001</v>
      </c>
      <c r="E1364" s="386">
        <f t="shared" si="86"/>
        <v>0</v>
      </c>
      <c r="F1364" s="386">
        <f t="shared" si="87"/>
        <v>505.02375000000006</v>
      </c>
      <c r="G1364" s="386">
        <f t="shared" si="87"/>
        <v>376.46125000000006</v>
      </c>
    </row>
    <row r="1365" spans="1:7" ht="14" hidden="1" x14ac:dyDescent="0.15">
      <c r="A1365" s="381">
        <v>30</v>
      </c>
      <c r="B1365" s="382"/>
      <c r="C1365" s="386">
        <f t="shared" si="88"/>
        <v>1650.42</v>
      </c>
      <c r="D1365" s="386">
        <f t="shared" si="88"/>
        <v>1256.6300000000001</v>
      </c>
      <c r="E1365" s="386">
        <f t="shared" si="86"/>
        <v>0</v>
      </c>
      <c r="F1365" s="386">
        <f t="shared" si="87"/>
        <v>505.02375000000006</v>
      </c>
      <c r="G1365" s="386">
        <f t="shared" si="87"/>
        <v>376.46125000000006</v>
      </c>
    </row>
    <row r="1366" spans="1:7" ht="14" hidden="1" x14ac:dyDescent="0.15">
      <c r="A1366" s="381">
        <v>31</v>
      </c>
      <c r="B1366" s="382"/>
      <c r="C1366" s="386">
        <f t="shared" si="88"/>
        <v>1650.42</v>
      </c>
      <c r="D1366" s="386">
        <f t="shared" si="88"/>
        <v>1256.6300000000001</v>
      </c>
      <c r="E1366" s="386">
        <f t="shared" si="86"/>
        <v>0</v>
      </c>
      <c r="F1366" s="386">
        <f t="shared" si="87"/>
        <v>557.2806250000001</v>
      </c>
      <c r="G1366" s="386">
        <f t="shared" si="87"/>
        <v>415.48375000000004</v>
      </c>
    </row>
    <row r="1367" spans="1:7" ht="14" hidden="1" x14ac:dyDescent="0.15">
      <c r="A1367" s="381">
        <v>32</v>
      </c>
      <c r="B1367" s="382"/>
      <c r="C1367" s="386">
        <f t="shared" si="88"/>
        <v>1650.42</v>
      </c>
      <c r="D1367" s="386">
        <f t="shared" si="88"/>
        <v>1256.6300000000001</v>
      </c>
      <c r="E1367" s="386">
        <f t="shared" si="86"/>
        <v>0</v>
      </c>
      <c r="F1367" s="386">
        <f t="shared" si="87"/>
        <v>557.2806250000001</v>
      </c>
      <c r="G1367" s="386">
        <f t="shared" si="87"/>
        <v>415.48375000000004</v>
      </c>
    </row>
    <row r="1368" spans="1:7" ht="14" hidden="1" x14ac:dyDescent="0.15">
      <c r="A1368" s="381">
        <v>33</v>
      </c>
      <c r="B1368" s="382"/>
      <c r="C1368" s="386">
        <f t="shared" si="88"/>
        <v>1650.42</v>
      </c>
      <c r="D1368" s="386">
        <f t="shared" si="88"/>
        <v>1256.6300000000001</v>
      </c>
      <c r="E1368" s="386">
        <f t="shared" si="86"/>
        <v>0</v>
      </c>
      <c r="F1368" s="386">
        <f t="shared" si="87"/>
        <v>557.2806250000001</v>
      </c>
      <c r="G1368" s="386">
        <f t="shared" si="87"/>
        <v>415.48375000000004</v>
      </c>
    </row>
    <row r="1369" spans="1:7" ht="14" hidden="1" x14ac:dyDescent="0.15">
      <c r="A1369" s="381">
        <v>34</v>
      </c>
      <c r="B1369" s="382"/>
      <c r="C1369" s="386">
        <f t="shared" si="88"/>
        <v>1650.42</v>
      </c>
      <c r="D1369" s="386">
        <f t="shared" si="88"/>
        <v>1256.6300000000001</v>
      </c>
      <c r="E1369" s="386">
        <f t="shared" si="86"/>
        <v>0</v>
      </c>
      <c r="F1369" s="386">
        <f t="shared" ref="F1369:G1384" si="89">+F695*$K$3</f>
        <v>557.2806250000001</v>
      </c>
      <c r="G1369" s="386">
        <f t="shared" si="89"/>
        <v>415.48375000000004</v>
      </c>
    </row>
    <row r="1370" spans="1:7" ht="14" hidden="1" x14ac:dyDescent="0.15">
      <c r="A1370" s="381">
        <v>35</v>
      </c>
      <c r="B1370" s="382"/>
      <c r="C1370" s="386">
        <f t="shared" ref="C1370:D1385" si="90">+C1146*$K$4</f>
        <v>1843.8700000000001</v>
      </c>
      <c r="D1370" s="386">
        <f t="shared" si="90"/>
        <v>1399.2</v>
      </c>
      <c r="E1370" s="386">
        <f t="shared" si="86"/>
        <v>0</v>
      </c>
      <c r="F1370" s="386">
        <f t="shared" si="89"/>
        <v>557.2806250000001</v>
      </c>
      <c r="G1370" s="386">
        <f t="shared" si="89"/>
        <v>415.48375000000004</v>
      </c>
    </row>
    <row r="1371" spans="1:7" ht="14" hidden="1" x14ac:dyDescent="0.15">
      <c r="A1371" s="381">
        <v>36</v>
      </c>
      <c r="B1371" s="382"/>
      <c r="C1371" s="386">
        <f t="shared" si="90"/>
        <v>1843.8700000000001</v>
      </c>
      <c r="D1371" s="386">
        <f t="shared" si="90"/>
        <v>1399.2</v>
      </c>
      <c r="E1371" s="386">
        <f t="shared" si="86"/>
        <v>0</v>
      </c>
      <c r="F1371" s="386">
        <f t="shared" si="89"/>
        <v>618.53687500000012</v>
      </c>
      <c r="G1371" s="386">
        <f t="shared" si="89"/>
        <v>461.31250000000011</v>
      </c>
    </row>
    <row r="1372" spans="1:7" ht="14" hidden="1" x14ac:dyDescent="0.15">
      <c r="A1372" s="381">
        <v>37</v>
      </c>
      <c r="B1372" s="382"/>
      <c r="C1372" s="386">
        <f t="shared" si="90"/>
        <v>1843.8700000000001</v>
      </c>
      <c r="D1372" s="386">
        <f t="shared" si="90"/>
        <v>1399.2</v>
      </c>
      <c r="E1372" s="386">
        <f t="shared" si="86"/>
        <v>0</v>
      </c>
      <c r="F1372" s="386">
        <f t="shared" si="89"/>
        <v>618.53687500000012</v>
      </c>
      <c r="G1372" s="386">
        <f t="shared" si="89"/>
        <v>461.31250000000011</v>
      </c>
    </row>
    <row r="1373" spans="1:7" ht="14" hidden="1" x14ac:dyDescent="0.15">
      <c r="A1373" s="381">
        <v>38</v>
      </c>
      <c r="B1373" s="382"/>
      <c r="C1373" s="386">
        <f t="shared" si="90"/>
        <v>1843.8700000000001</v>
      </c>
      <c r="D1373" s="386">
        <f t="shared" si="90"/>
        <v>1399.2</v>
      </c>
      <c r="E1373" s="386">
        <f t="shared" si="86"/>
        <v>0</v>
      </c>
      <c r="F1373" s="386">
        <f t="shared" si="89"/>
        <v>618.53687500000012</v>
      </c>
      <c r="G1373" s="386">
        <f t="shared" si="89"/>
        <v>461.31250000000011</v>
      </c>
    </row>
    <row r="1374" spans="1:7" ht="14" hidden="1" x14ac:dyDescent="0.15">
      <c r="A1374" s="381">
        <v>39</v>
      </c>
      <c r="B1374" s="382"/>
      <c r="C1374" s="386">
        <f t="shared" si="90"/>
        <v>1843.8700000000001</v>
      </c>
      <c r="D1374" s="386">
        <f t="shared" si="90"/>
        <v>1399.2</v>
      </c>
      <c r="E1374" s="386">
        <f t="shared" si="86"/>
        <v>0</v>
      </c>
      <c r="F1374" s="386">
        <f t="shared" si="89"/>
        <v>618.53687500000012</v>
      </c>
      <c r="G1374" s="386">
        <f t="shared" si="89"/>
        <v>461.31250000000011</v>
      </c>
    </row>
    <row r="1375" spans="1:7" ht="14" hidden="1" x14ac:dyDescent="0.15">
      <c r="A1375" s="381">
        <v>40</v>
      </c>
      <c r="B1375" s="382"/>
      <c r="C1375" s="386">
        <f t="shared" si="90"/>
        <v>2067</v>
      </c>
      <c r="D1375" s="386">
        <f t="shared" si="90"/>
        <v>1566.15</v>
      </c>
      <c r="E1375" s="386">
        <f t="shared" si="86"/>
        <v>0</v>
      </c>
      <c r="F1375" s="386">
        <f t="shared" si="89"/>
        <v>618.53687500000012</v>
      </c>
      <c r="G1375" s="386">
        <f t="shared" si="89"/>
        <v>461.31250000000011</v>
      </c>
    </row>
    <row r="1376" spans="1:7" ht="14" hidden="1" x14ac:dyDescent="0.15">
      <c r="A1376" s="381">
        <v>41</v>
      </c>
      <c r="B1376" s="382"/>
      <c r="C1376" s="386">
        <f t="shared" si="90"/>
        <v>2067</v>
      </c>
      <c r="D1376" s="386">
        <f t="shared" si="90"/>
        <v>1566.15</v>
      </c>
      <c r="E1376" s="386">
        <f t="shared" si="86"/>
        <v>0</v>
      </c>
      <c r="F1376" s="386">
        <f t="shared" si="89"/>
        <v>689.85125000000005</v>
      </c>
      <c r="G1376" s="386">
        <f t="shared" si="89"/>
        <v>514.32562500000006</v>
      </c>
    </row>
    <row r="1377" spans="1:7" ht="14" hidden="1" x14ac:dyDescent="0.15">
      <c r="A1377" s="381">
        <v>42</v>
      </c>
      <c r="B1377" s="382"/>
      <c r="C1377" s="386">
        <f t="shared" si="90"/>
        <v>2067</v>
      </c>
      <c r="D1377" s="386">
        <f t="shared" si="90"/>
        <v>1566.15</v>
      </c>
      <c r="E1377" s="386">
        <f t="shared" si="86"/>
        <v>0</v>
      </c>
      <c r="F1377" s="386">
        <f t="shared" si="89"/>
        <v>689.85125000000005</v>
      </c>
      <c r="G1377" s="386">
        <f t="shared" si="89"/>
        <v>514.32562500000006</v>
      </c>
    </row>
    <row r="1378" spans="1:7" ht="14" hidden="1" x14ac:dyDescent="0.15">
      <c r="A1378" s="381">
        <v>43</v>
      </c>
      <c r="B1378" s="382"/>
      <c r="C1378" s="386">
        <f t="shared" si="90"/>
        <v>2067</v>
      </c>
      <c r="D1378" s="386">
        <f t="shared" si="90"/>
        <v>1566.15</v>
      </c>
      <c r="E1378" s="386">
        <f t="shared" si="86"/>
        <v>0</v>
      </c>
      <c r="F1378" s="386">
        <f t="shared" si="89"/>
        <v>689.85125000000005</v>
      </c>
      <c r="G1378" s="386">
        <f t="shared" si="89"/>
        <v>514.32562500000006</v>
      </c>
    </row>
    <row r="1379" spans="1:7" ht="14" hidden="1" x14ac:dyDescent="0.15">
      <c r="A1379" s="381">
        <v>44</v>
      </c>
      <c r="B1379" s="382"/>
      <c r="C1379" s="386">
        <f t="shared" si="90"/>
        <v>2067</v>
      </c>
      <c r="D1379" s="386">
        <f t="shared" si="90"/>
        <v>1566.15</v>
      </c>
      <c r="E1379" s="386">
        <f t="shared" si="86"/>
        <v>0</v>
      </c>
      <c r="F1379" s="386">
        <f t="shared" si="89"/>
        <v>689.85125000000005</v>
      </c>
      <c r="G1379" s="386">
        <f t="shared" si="89"/>
        <v>514.32562500000006</v>
      </c>
    </row>
    <row r="1380" spans="1:7" ht="14" hidden="1" x14ac:dyDescent="0.15">
      <c r="A1380" s="381">
        <v>45</v>
      </c>
      <c r="B1380" s="382"/>
      <c r="C1380" s="386">
        <f t="shared" si="90"/>
        <v>2314.5100000000002</v>
      </c>
      <c r="D1380" s="386">
        <f t="shared" si="90"/>
        <v>1756.95</v>
      </c>
      <c r="E1380" s="386">
        <f t="shared" si="86"/>
        <v>0</v>
      </c>
      <c r="F1380" s="386">
        <f t="shared" si="89"/>
        <v>689.85125000000005</v>
      </c>
      <c r="G1380" s="386">
        <f t="shared" si="89"/>
        <v>514.32562500000006</v>
      </c>
    </row>
    <row r="1381" spans="1:7" ht="14" hidden="1" x14ac:dyDescent="0.15">
      <c r="A1381" s="381">
        <v>46</v>
      </c>
      <c r="B1381" s="382"/>
      <c r="C1381" s="386">
        <f t="shared" si="90"/>
        <v>2314.5100000000002</v>
      </c>
      <c r="D1381" s="386">
        <f t="shared" si="90"/>
        <v>1756.95</v>
      </c>
      <c r="E1381" s="386">
        <f t="shared" si="86"/>
        <v>0</v>
      </c>
      <c r="F1381" s="386">
        <f t="shared" si="89"/>
        <v>769.63562500000012</v>
      </c>
      <c r="G1381" s="386">
        <f t="shared" si="89"/>
        <v>573.84250000000009</v>
      </c>
    </row>
    <row r="1382" spans="1:7" ht="14" hidden="1" x14ac:dyDescent="0.15">
      <c r="A1382" s="381">
        <v>47</v>
      </c>
      <c r="B1382" s="382"/>
      <c r="C1382" s="386">
        <f t="shared" si="90"/>
        <v>2314.5100000000002</v>
      </c>
      <c r="D1382" s="386">
        <f t="shared" si="90"/>
        <v>1756.95</v>
      </c>
      <c r="E1382" s="386">
        <f t="shared" si="86"/>
        <v>0</v>
      </c>
      <c r="F1382" s="386">
        <f t="shared" si="89"/>
        <v>769.63562500000012</v>
      </c>
      <c r="G1382" s="386">
        <f t="shared" si="89"/>
        <v>573.84250000000009</v>
      </c>
    </row>
    <row r="1383" spans="1:7" ht="14" hidden="1" x14ac:dyDescent="0.15">
      <c r="A1383" s="381">
        <v>48</v>
      </c>
      <c r="B1383" s="382"/>
      <c r="C1383" s="386">
        <f t="shared" si="90"/>
        <v>2314.5100000000002</v>
      </c>
      <c r="D1383" s="386">
        <f t="shared" si="90"/>
        <v>1756.95</v>
      </c>
      <c r="E1383" s="386">
        <f t="shared" si="86"/>
        <v>0</v>
      </c>
      <c r="F1383" s="386">
        <f t="shared" si="89"/>
        <v>769.63562500000012</v>
      </c>
      <c r="G1383" s="386">
        <f t="shared" si="89"/>
        <v>573.84250000000009</v>
      </c>
    </row>
    <row r="1384" spans="1:7" ht="14" hidden="1" x14ac:dyDescent="0.15">
      <c r="A1384" s="381">
        <v>49</v>
      </c>
      <c r="B1384" s="382"/>
      <c r="C1384" s="386">
        <f t="shared" si="90"/>
        <v>2314.5100000000002</v>
      </c>
      <c r="D1384" s="386">
        <f t="shared" si="90"/>
        <v>1756.95</v>
      </c>
      <c r="E1384" s="386">
        <f t="shared" si="86"/>
        <v>0</v>
      </c>
      <c r="F1384" s="386">
        <f t="shared" si="89"/>
        <v>769.63562500000012</v>
      </c>
      <c r="G1384" s="386">
        <f t="shared" si="89"/>
        <v>573.84250000000009</v>
      </c>
    </row>
    <row r="1385" spans="1:7" ht="14" hidden="1" x14ac:dyDescent="0.15">
      <c r="A1385" s="381">
        <v>50</v>
      </c>
      <c r="B1385" s="382"/>
      <c r="C1385" s="386">
        <f t="shared" si="90"/>
        <v>2592.23</v>
      </c>
      <c r="D1385" s="386">
        <f t="shared" si="90"/>
        <v>1973.72</v>
      </c>
      <c r="E1385" s="386">
        <f t="shared" si="86"/>
        <v>0</v>
      </c>
      <c r="F1385" s="386">
        <f t="shared" ref="F1385:G1400" si="91">+F711*$K$3</f>
        <v>769.63562500000012</v>
      </c>
      <c r="G1385" s="386">
        <f t="shared" si="91"/>
        <v>573.84250000000009</v>
      </c>
    </row>
    <row r="1386" spans="1:7" ht="14" hidden="1" x14ac:dyDescent="0.15">
      <c r="A1386" s="381">
        <v>51</v>
      </c>
      <c r="B1386" s="382"/>
      <c r="C1386" s="386">
        <f t="shared" ref="C1386:D1401" si="92">+C1162*$K$4</f>
        <v>2592.23</v>
      </c>
      <c r="D1386" s="386">
        <f t="shared" si="92"/>
        <v>1973.72</v>
      </c>
      <c r="E1386" s="386">
        <f t="shared" si="86"/>
        <v>0</v>
      </c>
      <c r="F1386" s="386">
        <f t="shared" si="91"/>
        <v>860.08312500000011</v>
      </c>
      <c r="G1386" s="386">
        <f t="shared" si="91"/>
        <v>641.14875000000018</v>
      </c>
    </row>
    <row r="1387" spans="1:7" ht="14" hidden="1" x14ac:dyDescent="0.15">
      <c r="A1387" s="381">
        <v>52</v>
      </c>
      <c r="B1387" s="382"/>
      <c r="C1387" s="386">
        <f t="shared" si="92"/>
        <v>2592.23</v>
      </c>
      <c r="D1387" s="386">
        <f t="shared" si="92"/>
        <v>1973.72</v>
      </c>
      <c r="E1387" s="386">
        <f t="shared" si="86"/>
        <v>0</v>
      </c>
      <c r="F1387" s="386">
        <f t="shared" si="91"/>
        <v>860.08312500000011</v>
      </c>
      <c r="G1387" s="386">
        <f t="shared" si="91"/>
        <v>641.14875000000018</v>
      </c>
    </row>
    <row r="1388" spans="1:7" ht="14" hidden="1" x14ac:dyDescent="0.15">
      <c r="A1388" s="381">
        <v>53</v>
      </c>
      <c r="B1388" s="382"/>
      <c r="C1388" s="386">
        <f t="shared" si="92"/>
        <v>2592.23</v>
      </c>
      <c r="D1388" s="386">
        <f t="shared" si="92"/>
        <v>1973.72</v>
      </c>
      <c r="E1388" s="386">
        <f t="shared" si="86"/>
        <v>0</v>
      </c>
      <c r="F1388" s="386">
        <f t="shared" si="91"/>
        <v>860.08312500000011</v>
      </c>
      <c r="G1388" s="386">
        <f t="shared" si="91"/>
        <v>641.14875000000018</v>
      </c>
    </row>
    <row r="1389" spans="1:7" ht="14" hidden="1" x14ac:dyDescent="0.15">
      <c r="A1389" s="381">
        <v>54</v>
      </c>
      <c r="B1389" s="387"/>
      <c r="C1389" s="386">
        <f t="shared" si="92"/>
        <v>2592.23</v>
      </c>
      <c r="D1389" s="386">
        <f t="shared" si="92"/>
        <v>1973.72</v>
      </c>
      <c r="E1389" s="386">
        <f t="shared" si="86"/>
        <v>0</v>
      </c>
      <c r="F1389" s="386">
        <f t="shared" si="91"/>
        <v>860.08312500000011</v>
      </c>
      <c r="G1389" s="386">
        <f t="shared" si="91"/>
        <v>641.14875000000018</v>
      </c>
    </row>
    <row r="1390" spans="1:7" ht="14" hidden="1" x14ac:dyDescent="0.15">
      <c r="A1390" s="381">
        <v>55</v>
      </c>
      <c r="B1390" s="387"/>
      <c r="C1390" s="386">
        <f t="shared" si="92"/>
        <v>2898.57</v>
      </c>
      <c r="D1390" s="386">
        <f t="shared" si="92"/>
        <v>2216.46</v>
      </c>
      <c r="E1390" s="386">
        <f t="shared" si="86"/>
        <v>0</v>
      </c>
      <c r="F1390" s="386">
        <f t="shared" si="91"/>
        <v>860.08312500000011</v>
      </c>
      <c r="G1390" s="386">
        <f t="shared" si="91"/>
        <v>641.14875000000018</v>
      </c>
    </row>
    <row r="1391" spans="1:7" ht="14" hidden="1" x14ac:dyDescent="0.15">
      <c r="A1391" s="381">
        <v>56</v>
      </c>
      <c r="B1391" s="387"/>
      <c r="C1391" s="386">
        <f t="shared" si="92"/>
        <v>2898.57</v>
      </c>
      <c r="D1391" s="386">
        <f t="shared" si="92"/>
        <v>2216.46</v>
      </c>
      <c r="E1391" s="386">
        <f t="shared" si="86"/>
        <v>0</v>
      </c>
      <c r="F1391" s="386">
        <f t="shared" si="91"/>
        <v>960.05937500000016</v>
      </c>
      <c r="G1391" s="386">
        <f t="shared" si="91"/>
        <v>715.79062500000009</v>
      </c>
    </row>
    <row r="1392" spans="1:7" ht="14" hidden="1" x14ac:dyDescent="0.15">
      <c r="A1392" s="381">
        <v>57</v>
      </c>
      <c r="B1392" s="387"/>
      <c r="C1392" s="386">
        <f t="shared" si="92"/>
        <v>2898.57</v>
      </c>
      <c r="D1392" s="386">
        <f t="shared" si="92"/>
        <v>2216.46</v>
      </c>
      <c r="E1392" s="386">
        <f t="shared" si="86"/>
        <v>0</v>
      </c>
      <c r="F1392" s="386">
        <f t="shared" si="91"/>
        <v>960.05937500000016</v>
      </c>
      <c r="G1392" s="386">
        <f t="shared" si="91"/>
        <v>715.79062500000009</v>
      </c>
    </row>
    <row r="1393" spans="1:7" ht="14" hidden="1" x14ac:dyDescent="0.15">
      <c r="A1393" s="381">
        <v>58</v>
      </c>
      <c r="B1393" s="387"/>
      <c r="C1393" s="386">
        <f t="shared" si="92"/>
        <v>2898.57</v>
      </c>
      <c r="D1393" s="386">
        <f t="shared" si="92"/>
        <v>2216.46</v>
      </c>
      <c r="E1393" s="386">
        <f t="shared" si="86"/>
        <v>0</v>
      </c>
      <c r="F1393" s="386">
        <f t="shared" si="91"/>
        <v>960.05937500000016</v>
      </c>
      <c r="G1393" s="386">
        <f t="shared" si="91"/>
        <v>715.79062500000009</v>
      </c>
    </row>
    <row r="1394" spans="1:7" ht="14" hidden="1" x14ac:dyDescent="0.15">
      <c r="A1394" s="381">
        <v>59</v>
      </c>
      <c r="B1394" s="387"/>
      <c r="C1394" s="386">
        <f t="shared" si="92"/>
        <v>2898.57</v>
      </c>
      <c r="D1394" s="386">
        <f t="shared" si="92"/>
        <v>2216.46</v>
      </c>
      <c r="E1394" s="386">
        <f t="shared" si="86"/>
        <v>0</v>
      </c>
      <c r="F1394" s="386">
        <f t="shared" si="91"/>
        <v>960.05937500000016</v>
      </c>
      <c r="G1394" s="386">
        <f t="shared" si="91"/>
        <v>715.79062500000009</v>
      </c>
    </row>
    <row r="1395" spans="1:7" ht="14" hidden="1" x14ac:dyDescent="0.15">
      <c r="A1395" s="381">
        <v>60</v>
      </c>
      <c r="B1395" s="387"/>
      <c r="C1395" s="386">
        <f t="shared" si="92"/>
        <v>3101.03</v>
      </c>
      <c r="D1395" s="386">
        <f t="shared" si="92"/>
        <v>2378.11</v>
      </c>
      <c r="E1395" s="386">
        <f t="shared" si="86"/>
        <v>0</v>
      </c>
      <c r="F1395" s="386">
        <f t="shared" si="91"/>
        <v>960.05937500000016</v>
      </c>
      <c r="G1395" s="386">
        <f t="shared" si="91"/>
        <v>715.79062500000009</v>
      </c>
    </row>
    <row r="1396" spans="1:7" ht="14" hidden="1" x14ac:dyDescent="0.15">
      <c r="A1396" s="381">
        <v>61</v>
      </c>
      <c r="B1396" s="387"/>
      <c r="C1396" s="386">
        <f t="shared" si="92"/>
        <v>3454.54</v>
      </c>
      <c r="D1396" s="386">
        <f t="shared" si="92"/>
        <v>2661.6600000000003</v>
      </c>
      <c r="E1396" s="386">
        <f t="shared" si="86"/>
        <v>0</v>
      </c>
      <c r="F1396" s="386">
        <f t="shared" si="91"/>
        <v>1026.6850000000002</v>
      </c>
      <c r="G1396" s="386">
        <f t="shared" si="91"/>
        <v>765.62750000000017</v>
      </c>
    </row>
    <row r="1397" spans="1:7" ht="14" hidden="1" x14ac:dyDescent="0.15">
      <c r="A1397" s="381">
        <v>62</v>
      </c>
      <c r="B1397" s="387"/>
      <c r="C1397" s="386">
        <f t="shared" si="92"/>
        <v>3836.1400000000003</v>
      </c>
      <c r="D1397" s="386">
        <f t="shared" si="92"/>
        <v>2971.71</v>
      </c>
      <c r="E1397" s="386">
        <f t="shared" si="86"/>
        <v>0</v>
      </c>
      <c r="F1397" s="386">
        <f t="shared" si="91"/>
        <v>1143.5256250000002</v>
      </c>
      <c r="G1397" s="386">
        <f t="shared" si="91"/>
        <v>852.52062500000011</v>
      </c>
    </row>
    <row r="1398" spans="1:7" ht="14" hidden="1" x14ac:dyDescent="0.15">
      <c r="A1398" s="381">
        <v>63</v>
      </c>
      <c r="B1398" s="387"/>
      <c r="C1398" s="386">
        <f t="shared" si="92"/>
        <v>4246.8900000000003</v>
      </c>
      <c r="D1398" s="386">
        <f t="shared" si="92"/>
        <v>3306.67</v>
      </c>
      <c r="E1398" s="386">
        <f t="shared" si="86"/>
        <v>0</v>
      </c>
      <c r="F1398" s="386">
        <f t="shared" si="91"/>
        <v>1270.0462500000001</v>
      </c>
      <c r="G1398" s="386">
        <f t="shared" si="91"/>
        <v>946.82500000000016</v>
      </c>
    </row>
    <row r="1399" spans="1:7" ht="14" hidden="1" x14ac:dyDescent="0.15">
      <c r="A1399" s="381">
        <v>64</v>
      </c>
      <c r="B1399" s="387"/>
      <c r="C1399" s="386">
        <f t="shared" si="92"/>
        <v>4685.2</v>
      </c>
      <c r="D1399" s="386">
        <f t="shared" si="92"/>
        <v>3667.6000000000004</v>
      </c>
      <c r="E1399" s="386">
        <f t="shared" si="86"/>
        <v>0</v>
      </c>
      <c r="F1399" s="386">
        <f t="shared" si="91"/>
        <v>1406.625</v>
      </c>
      <c r="G1399" s="386">
        <f t="shared" si="91"/>
        <v>1048.6918750000002</v>
      </c>
    </row>
    <row r="1400" spans="1:7" ht="14" hidden="1" x14ac:dyDescent="0.15">
      <c r="A1400" s="381">
        <v>65</v>
      </c>
      <c r="B1400" s="387"/>
      <c r="C1400" s="386">
        <f t="shared" si="92"/>
        <v>5152.66</v>
      </c>
      <c r="D1400" s="386">
        <f t="shared" si="92"/>
        <v>4053.44</v>
      </c>
      <c r="E1400" s="386">
        <f t="shared" si="86"/>
        <v>0</v>
      </c>
      <c r="F1400" s="386">
        <f t="shared" si="91"/>
        <v>1552.9593750000004</v>
      </c>
      <c r="G1400" s="386">
        <f t="shared" si="91"/>
        <v>1157.8187500000001</v>
      </c>
    </row>
    <row r="1401" spans="1:7" ht="14" hidden="1" x14ac:dyDescent="0.15">
      <c r="A1401" s="381">
        <v>66</v>
      </c>
      <c r="B1401" s="387"/>
      <c r="C1401" s="386">
        <f t="shared" si="92"/>
        <v>5647.68</v>
      </c>
      <c r="D1401" s="386">
        <f t="shared" si="92"/>
        <v>4464.1900000000005</v>
      </c>
      <c r="E1401" s="386">
        <f t="shared" si="86"/>
        <v>0</v>
      </c>
      <c r="F1401" s="386">
        <f t="shared" ref="F1401:G1416" si="93">+F727*$K$3</f>
        <v>1709.3518750000003</v>
      </c>
      <c r="G1401" s="386">
        <f t="shared" si="93"/>
        <v>1274.28125</v>
      </c>
    </row>
    <row r="1402" spans="1:7" ht="14" hidden="1" x14ac:dyDescent="0.15">
      <c r="A1402" s="381">
        <v>67</v>
      </c>
      <c r="B1402" s="387"/>
      <c r="C1402" s="386">
        <f t="shared" ref="C1402:D1417" si="94">+C1178*$K$4</f>
        <v>6172.9100000000008</v>
      </c>
      <c r="D1402" s="386">
        <f t="shared" si="94"/>
        <v>4900.38</v>
      </c>
      <c r="E1402" s="386">
        <f t="shared" si="86"/>
        <v>0</v>
      </c>
      <c r="F1402" s="386">
        <f t="shared" si="93"/>
        <v>1875.4243750000003</v>
      </c>
      <c r="G1402" s="386">
        <f t="shared" si="93"/>
        <v>1397.9281250000001</v>
      </c>
    </row>
    <row r="1403" spans="1:7" ht="14" hidden="1" x14ac:dyDescent="0.15">
      <c r="A1403" s="381">
        <v>68</v>
      </c>
      <c r="B1403" s="387"/>
      <c r="C1403" s="386">
        <f t="shared" si="94"/>
        <v>6724.1100000000006</v>
      </c>
      <c r="D1403" s="386">
        <f t="shared" si="94"/>
        <v>5362.54</v>
      </c>
      <c r="E1403" s="386">
        <f t="shared" si="86"/>
        <v>0</v>
      </c>
      <c r="F1403" s="386">
        <f t="shared" si="93"/>
        <v>2051.2525000000001</v>
      </c>
      <c r="G1403" s="386">
        <f t="shared" si="93"/>
        <v>1529.2131250000002</v>
      </c>
    </row>
    <row r="1404" spans="1:7" ht="14" hidden="1" x14ac:dyDescent="0.15">
      <c r="A1404" s="381">
        <v>69</v>
      </c>
      <c r="B1404" s="387"/>
      <c r="C1404" s="386">
        <f t="shared" si="94"/>
        <v>7304.9900000000007</v>
      </c>
      <c r="D1404" s="386">
        <f t="shared" si="94"/>
        <v>5849.08</v>
      </c>
      <c r="E1404" s="386">
        <f t="shared" si="86"/>
        <v>0</v>
      </c>
      <c r="F1404" s="386">
        <f t="shared" si="93"/>
        <v>2237.3656250000004</v>
      </c>
      <c r="G1404" s="386">
        <f t="shared" si="93"/>
        <v>1667.9850000000004</v>
      </c>
    </row>
    <row r="1405" spans="1:7" ht="14" hidden="1" x14ac:dyDescent="0.15">
      <c r="A1405" s="381">
        <v>70</v>
      </c>
      <c r="B1405" s="387"/>
      <c r="C1405" s="386">
        <f t="shared" si="94"/>
        <v>7914.4900000000007</v>
      </c>
      <c r="D1405" s="386">
        <f t="shared" si="94"/>
        <v>6362.6500000000005</v>
      </c>
      <c r="E1405" s="386">
        <f t="shared" si="86"/>
        <v>0</v>
      </c>
      <c r="F1405" s="386">
        <f t="shared" si="93"/>
        <v>2433.3100000000004</v>
      </c>
      <c r="G1405" s="386">
        <f t="shared" si="93"/>
        <v>1814.0168750000003</v>
      </c>
    </row>
    <row r="1406" spans="1:7" ht="14" hidden="1" x14ac:dyDescent="0.15">
      <c r="A1406" s="381">
        <v>71</v>
      </c>
      <c r="B1406" s="387"/>
      <c r="C1406" s="386">
        <f t="shared" si="94"/>
        <v>8552.61</v>
      </c>
      <c r="D1406" s="386">
        <f t="shared" si="94"/>
        <v>6900.6</v>
      </c>
      <c r="E1406" s="386">
        <f t="shared" si="86"/>
        <v>0</v>
      </c>
      <c r="F1406" s="386">
        <f t="shared" si="93"/>
        <v>2638.9343750000003</v>
      </c>
      <c r="G1406" s="386">
        <f t="shared" si="93"/>
        <v>1967.2331250000004</v>
      </c>
    </row>
    <row r="1407" spans="1:7" ht="14" hidden="1" x14ac:dyDescent="0.15">
      <c r="A1407" s="381">
        <v>72</v>
      </c>
      <c r="B1407" s="387"/>
      <c r="C1407" s="386">
        <f t="shared" si="94"/>
        <v>9216.7000000000007</v>
      </c>
      <c r="D1407" s="386">
        <f t="shared" si="94"/>
        <v>7463.9900000000007</v>
      </c>
      <c r="E1407" s="386">
        <f t="shared" si="86"/>
        <v>0</v>
      </c>
      <c r="F1407" s="386">
        <f t="shared" si="93"/>
        <v>2854.5412500000007</v>
      </c>
      <c r="G1407" s="386">
        <f t="shared" si="93"/>
        <v>2128.0875000000005</v>
      </c>
    </row>
    <row r="1408" spans="1:7" ht="14" hidden="1" x14ac:dyDescent="0.15">
      <c r="A1408" s="381">
        <v>73</v>
      </c>
      <c r="B1408" s="387"/>
      <c r="C1408" s="386">
        <f t="shared" si="94"/>
        <v>9912.0600000000013</v>
      </c>
      <c r="D1408" s="386">
        <f t="shared" si="94"/>
        <v>8052.29</v>
      </c>
      <c r="E1408" s="386">
        <f t="shared" si="86"/>
        <v>0</v>
      </c>
      <c r="F1408" s="386">
        <f t="shared" si="93"/>
        <v>3080.0550000000003</v>
      </c>
      <c r="G1408" s="386">
        <f t="shared" si="93"/>
        <v>2296.0506250000008</v>
      </c>
    </row>
    <row r="1409" spans="1:7" ht="14" hidden="1" x14ac:dyDescent="0.15">
      <c r="A1409" s="381">
        <v>74</v>
      </c>
      <c r="B1409" s="387"/>
      <c r="C1409" s="386">
        <f t="shared" si="94"/>
        <v>10634.980000000001</v>
      </c>
      <c r="D1409" s="386">
        <f t="shared" si="94"/>
        <v>8666.0300000000007</v>
      </c>
      <c r="E1409" s="386">
        <f t="shared" si="86"/>
        <v>0</v>
      </c>
      <c r="F1409" s="386">
        <f t="shared" si="93"/>
        <v>3315.4756250000005</v>
      </c>
      <c r="G1409" s="386">
        <f t="shared" si="93"/>
        <v>2471.7275000000004</v>
      </c>
    </row>
    <row r="1410" spans="1:7" ht="14" hidden="1" x14ac:dyDescent="0.15">
      <c r="A1410" s="381">
        <v>75</v>
      </c>
      <c r="B1410" s="387"/>
      <c r="C1410" s="386">
        <f t="shared" si="94"/>
        <v>11384.93</v>
      </c>
      <c r="D1410" s="386">
        <f t="shared" si="94"/>
        <v>9305.74</v>
      </c>
      <c r="E1410" s="386">
        <f t="shared" si="86"/>
        <v>0</v>
      </c>
      <c r="F1410" s="386">
        <f t="shared" si="93"/>
        <v>3560.8031250000008</v>
      </c>
      <c r="G1410" s="386">
        <f t="shared" si="93"/>
        <v>2654.5887500000003</v>
      </c>
    </row>
    <row r="1411" spans="1:7" ht="14" hidden="1" x14ac:dyDescent="0.15">
      <c r="A1411" s="381">
        <v>76</v>
      </c>
      <c r="B1411" s="387"/>
      <c r="C1411" s="386">
        <f t="shared" si="94"/>
        <v>11384.93</v>
      </c>
      <c r="D1411" s="386">
        <f t="shared" si="94"/>
        <v>9305.74</v>
      </c>
      <c r="E1411" s="386">
        <f t="shared" si="86"/>
        <v>0</v>
      </c>
      <c r="F1411" s="386">
        <f t="shared" si="93"/>
        <v>3815.9618750000004</v>
      </c>
      <c r="G1411" s="386">
        <f t="shared" si="93"/>
        <v>2844.6343750000001</v>
      </c>
    </row>
    <row r="1412" spans="1:7" ht="14" hidden="1" x14ac:dyDescent="0.15">
      <c r="A1412" s="381">
        <v>77</v>
      </c>
      <c r="B1412" s="387"/>
      <c r="C1412" s="386">
        <f t="shared" si="94"/>
        <v>11384.93</v>
      </c>
      <c r="D1412" s="386">
        <f t="shared" si="94"/>
        <v>9305.74</v>
      </c>
      <c r="E1412" s="386">
        <f t="shared" si="86"/>
        <v>0</v>
      </c>
      <c r="F1412" s="386">
        <f t="shared" si="93"/>
        <v>3815.9618750000004</v>
      </c>
      <c r="G1412" s="386">
        <f t="shared" si="93"/>
        <v>2844.6343750000001</v>
      </c>
    </row>
    <row r="1413" spans="1:7" ht="14" hidden="1" x14ac:dyDescent="0.15">
      <c r="A1413" s="381">
        <v>78</v>
      </c>
      <c r="B1413" s="387"/>
      <c r="C1413" s="386">
        <f t="shared" si="94"/>
        <v>11384.93</v>
      </c>
      <c r="D1413" s="386">
        <f t="shared" si="94"/>
        <v>9305.74</v>
      </c>
      <c r="E1413" s="386">
        <f t="shared" si="86"/>
        <v>0</v>
      </c>
      <c r="F1413" s="386">
        <f t="shared" si="93"/>
        <v>3815.9618750000004</v>
      </c>
      <c r="G1413" s="386">
        <f t="shared" si="93"/>
        <v>2844.6343750000001</v>
      </c>
    </row>
    <row r="1414" spans="1:7" ht="14" hidden="1" x14ac:dyDescent="0.15">
      <c r="A1414" s="381">
        <v>79</v>
      </c>
      <c r="B1414" s="387"/>
      <c r="C1414" s="386">
        <f t="shared" si="94"/>
        <v>11384.93</v>
      </c>
      <c r="D1414" s="386">
        <f t="shared" si="94"/>
        <v>9305.74</v>
      </c>
      <c r="E1414" s="386">
        <f t="shared" si="86"/>
        <v>0</v>
      </c>
      <c r="F1414" s="386">
        <f t="shared" si="93"/>
        <v>3815.9618750000004</v>
      </c>
      <c r="G1414" s="386">
        <f t="shared" si="93"/>
        <v>2844.6343750000001</v>
      </c>
    </row>
    <row r="1415" spans="1:7" ht="14" hidden="1" x14ac:dyDescent="0.15">
      <c r="A1415" s="381">
        <v>80</v>
      </c>
      <c r="B1415" s="387"/>
      <c r="C1415" s="386">
        <f t="shared" si="94"/>
        <v>11384.93</v>
      </c>
      <c r="D1415" s="386">
        <f t="shared" si="94"/>
        <v>9305.74</v>
      </c>
      <c r="E1415" s="386">
        <f t="shared" si="86"/>
        <v>0</v>
      </c>
      <c r="F1415" s="386">
        <f t="shared" si="93"/>
        <v>3815.9618750000004</v>
      </c>
      <c r="G1415" s="386">
        <f t="shared" si="93"/>
        <v>2844.6343750000001</v>
      </c>
    </row>
    <row r="1416" spans="1:7" ht="14" hidden="1" x14ac:dyDescent="0.15">
      <c r="A1416" s="381">
        <v>81</v>
      </c>
      <c r="B1416" s="387"/>
      <c r="C1416" s="386">
        <f t="shared" si="94"/>
        <v>11384.93</v>
      </c>
      <c r="D1416" s="386">
        <f t="shared" si="94"/>
        <v>9305.74</v>
      </c>
      <c r="E1416" s="386">
        <f t="shared" si="86"/>
        <v>0</v>
      </c>
      <c r="F1416" s="386">
        <f t="shared" si="93"/>
        <v>3815.9618750000004</v>
      </c>
      <c r="G1416" s="386">
        <f t="shared" si="93"/>
        <v>2844.6343750000001</v>
      </c>
    </row>
    <row r="1417" spans="1:7" ht="14" hidden="1" x14ac:dyDescent="0.15">
      <c r="A1417" s="381">
        <v>82</v>
      </c>
      <c r="B1417" s="387"/>
      <c r="C1417" s="386">
        <f t="shared" si="94"/>
        <v>11384.93</v>
      </c>
      <c r="D1417" s="386">
        <f t="shared" si="94"/>
        <v>9305.74</v>
      </c>
      <c r="E1417" s="386">
        <f t="shared" ref="E1417:E1422" si="95">+E1268*$K$3</f>
        <v>0</v>
      </c>
      <c r="F1417" s="386">
        <f t="shared" ref="F1417:G1422" si="96">+F743*$K$3</f>
        <v>3815.9618750000004</v>
      </c>
      <c r="G1417" s="386">
        <f t="shared" si="96"/>
        <v>2844.6343750000001</v>
      </c>
    </row>
    <row r="1418" spans="1:7" ht="14" hidden="1" x14ac:dyDescent="0.15">
      <c r="A1418" s="381">
        <v>83</v>
      </c>
      <c r="B1418" s="387"/>
      <c r="C1418" s="386">
        <f t="shared" ref="C1418:D1422" si="97">+C1194*$K$4</f>
        <v>11384.93</v>
      </c>
      <c r="D1418" s="386">
        <f t="shared" si="97"/>
        <v>9305.74</v>
      </c>
      <c r="E1418" s="386">
        <f t="shared" si="95"/>
        <v>0</v>
      </c>
      <c r="F1418" s="386">
        <f t="shared" si="96"/>
        <v>3815.9618750000004</v>
      </c>
      <c r="G1418" s="386">
        <f t="shared" si="96"/>
        <v>2844.6343750000001</v>
      </c>
    </row>
    <row r="1419" spans="1:7" ht="14" hidden="1" x14ac:dyDescent="0.15">
      <c r="A1419" s="381">
        <v>84</v>
      </c>
      <c r="B1419" s="387" t="s">
        <v>3</v>
      </c>
      <c r="C1419" s="386">
        <f t="shared" si="97"/>
        <v>11384.93</v>
      </c>
      <c r="D1419" s="386">
        <f t="shared" si="97"/>
        <v>9305.74</v>
      </c>
      <c r="E1419" s="386">
        <f t="shared" si="95"/>
        <v>0</v>
      </c>
      <c r="F1419" s="386">
        <f t="shared" si="96"/>
        <v>3815.9618750000004</v>
      </c>
      <c r="G1419" s="386">
        <f t="shared" si="96"/>
        <v>2844.6343750000001</v>
      </c>
    </row>
    <row r="1420" spans="1:7" ht="14" hidden="1" x14ac:dyDescent="0.15">
      <c r="A1420" s="381">
        <v>1</v>
      </c>
      <c r="B1420" s="387" t="s">
        <v>4</v>
      </c>
      <c r="C1420" s="386">
        <f t="shared" si="97"/>
        <v>584.06000000000006</v>
      </c>
      <c r="D1420" s="386">
        <f t="shared" si="97"/>
        <v>458.98</v>
      </c>
      <c r="E1420" s="386">
        <f t="shared" si="95"/>
        <v>0</v>
      </c>
      <c r="F1420" s="386">
        <f t="shared" si="96"/>
        <v>3815.9618750000004</v>
      </c>
      <c r="G1420" s="386">
        <f t="shared" si="96"/>
        <v>2844.6343750000001</v>
      </c>
    </row>
    <row r="1421" spans="1:7" ht="14" hidden="1" x14ac:dyDescent="0.15">
      <c r="A1421" s="381">
        <v>2</v>
      </c>
      <c r="B1421" s="387" t="s">
        <v>1</v>
      </c>
      <c r="C1421" s="386">
        <f t="shared" si="97"/>
        <v>991.1</v>
      </c>
      <c r="D1421" s="386">
        <f t="shared" si="97"/>
        <v>777.51</v>
      </c>
      <c r="E1421" s="386">
        <f t="shared" si="95"/>
        <v>0</v>
      </c>
      <c r="F1421" s="386">
        <f t="shared" si="96"/>
        <v>202.44812500000003</v>
      </c>
      <c r="G1421" s="386">
        <f t="shared" si="96"/>
        <v>151.02312500000002</v>
      </c>
    </row>
    <row r="1422" spans="1:7" ht="14" hidden="1" x14ac:dyDescent="0.15">
      <c r="A1422" s="381">
        <v>3</v>
      </c>
      <c r="B1422" s="387" t="s">
        <v>5</v>
      </c>
      <c r="C1422" s="386">
        <f t="shared" si="97"/>
        <v>1399.2</v>
      </c>
      <c r="D1422" s="386">
        <f t="shared" si="97"/>
        <v>1098.69</v>
      </c>
      <c r="E1422" s="386">
        <f t="shared" si="95"/>
        <v>0</v>
      </c>
      <c r="F1422" s="386">
        <f t="shared" si="96"/>
        <v>343.79125000000005</v>
      </c>
      <c r="G1422" s="386">
        <f t="shared" si="96"/>
        <v>256.44437500000004</v>
      </c>
    </row>
    <row r="1423" spans="1:7" ht="14" hidden="1" thickBot="1" x14ac:dyDescent="0.2"/>
    <row r="1424" spans="1:7" ht="18" hidden="1" x14ac:dyDescent="0.2">
      <c r="A1424" s="516" t="s">
        <v>25</v>
      </c>
      <c r="B1424" s="517"/>
      <c r="C1424" s="517"/>
      <c r="D1424" s="517"/>
      <c r="E1424" s="517"/>
      <c r="F1424" s="517"/>
      <c r="G1424" s="518"/>
    </row>
    <row r="1425" spans="1:7" ht="18" hidden="1" x14ac:dyDescent="0.2">
      <c r="A1425" s="519" t="s">
        <v>11</v>
      </c>
      <c r="B1425" s="520"/>
      <c r="C1425" s="520"/>
      <c r="D1425" s="520"/>
      <c r="E1425" s="520"/>
      <c r="F1425" s="520"/>
      <c r="G1425" s="521"/>
    </row>
    <row r="1426" spans="1:7" hidden="1" x14ac:dyDescent="0.15">
      <c r="A1426" s="522" t="s">
        <v>0</v>
      </c>
      <c r="B1426" s="523"/>
      <c r="C1426" s="523"/>
      <c r="D1426" s="523"/>
      <c r="E1426" s="523"/>
      <c r="F1426" s="523"/>
      <c r="G1426" s="524"/>
    </row>
    <row r="1427" spans="1:7" hidden="1" x14ac:dyDescent="0.15">
      <c r="A1427" s="381" t="s">
        <v>2</v>
      </c>
      <c r="B1427" s="382" t="s">
        <v>2</v>
      </c>
      <c r="C1427" s="368">
        <v>0</v>
      </c>
      <c r="D1427" s="368">
        <v>1000</v>
      </c>
      <c r="E1427" s="368">
        <v>2000</v>
      </c>
      <c r="F1427" s="384"/>
      <c r="G1427" s="385"/>
    </row>
    <row r="1428" spans="1:7" ht="14" hidden="1" x14ac:dyDescent="0.15">
      <c r="A1428" s="381">
        <v>18</v>
      </c>
      <c r="B1428" s="382"/>
      <c r="C1428" s="386">
        <f>+C905*$K$4</f>
        <v>12865.75</v>
      </c>
      <c r="D1428" s="386">
        <f>+D905*$K$4</f>
        <v>8301.92</v>
      </c>
      <c r="E1428" s="386">
        <f>+E905*$K$4</f>
        <v>0</v>
      </c>
      <c r="F1428" s="386">
        <f t="shared" ref="F1428:G1443" si="98">+F754*$K$3</f>
        <v>0</v>
      </c>
      <c r="G1428" s="386">
        <f t="shared" si="98"/>
        <v>0</v>
      </c>
    </row>
    <row r="1429" spans="1:7" ht="14" hidden="1" x14ac:dyDescent="0.15">
      <c r="A1429" s="381">
        <v>19</v>
      </c>
      <c r="B1429" s="382"/>
      <c r="C1429" s="386">
        <f t="shared" ref="C1429:E1444" si="99">+C906*$K$4</f>
        <v>12865.75</v>
      </c>
      <c r="D1429" s="386">
        <f t="shared" si="99"/>
        <v>8301.92</v>
      </c>
      <c r="E1429" s="386">
        <f t="shared" si="99"/>
        <v>0</v>
      </c>
      <c r="F1429" s="386">
        <f t="shared" si="98"/>
        <v>238.67250000000004</v>
      </c>
      <c r="G1429" s="386">
        <f t="shared" si="98"/>
        <v>187.24750000000003</v>
      </c>
    </row>
    <row r="1430" spans="1:7" ht="14" hidden="1" x14ac:dyDescent="0.15">
      <c r="A1430" s="381">
        <v>20</v>
      </c>
      <c r="B1430" s="382"/>
      <c r="C1430" s="386">
        <f t="shared" si="99"/>
        <v>12865.75</v>
      </c>
      <c r="D1430" s="386">
        <f t="shared" si="99"/>
        <v>8301.92</v>
      </c>
      <c r="E1430" s="386">
        <f t="shared" si="99"/>
        <v>0</v>
      </c>
      <c r="F1430" s="386">
        <f t="shared" si="98"/>
        <v>238.67250000000004</v>
      </c>
      <c r="G1430" s="386">
        <f t="shared" si="98"/>
        <v>187.24750000000003</v>
      </c>
    </row>
    <row r="1431" spans="1:7" ht="14" hidden="1" x14ac:dyDescent="0.15">
      <c r="A1431" s="381">
        <v>21</v>
      </c>
      <c r="B1431" s="382"/>
      <c r="C1431" s="386">
        <f t="shared" si="99"/>
        <v>12865.75</v>
      </c>
      <c r="D1431" s="386">
        <f t="shared" si="99"/>
        <v>8301.92</v>
      </c>
      <c r="E1431" s="386">
        <f t="shared" si="99"/>
        <v>0</v>
      </c>
      <c r="F1431" s="386">
        <f t="shared" si="98"/>
        <v>238.67250000000004</v>
      </c>
      <c r="G1431" s="386">
        <f t="shared" si="98"/>
        <v>187.24750000000003</v>
      </c>
    </row>
    <row r="1432" spans="1:7" ht="14" hidden="1" x14ac:dyDescent="0.15">
      <c r="A1432" s="381">
        <v>22</v>
      </c>
      <c r="B1432" s="382"/>
      <c r="C1432" s="386">
        <f t="shared" si="99"/>
        <v>12865.75</v>
      </c>
      <c r="D1432" s="386">
        <f t="shared" si="99"/>
        <v>8301.92</v>
      </c>
      <c r="E1432" s="386">
        <f t="shared" si="99"/>
        <v>0</v>
      </c>
      <c r="F1432" s="386">
        <f t="shared" si="98"/>
        <v>238.67250000000004</v>
      </c>
      <c r="G1432" s="386">
        <f t="shared" si="98"/>
        <v>187.24750000000003</v>
      </c>
    </row>
    <row r="1433" spans="1:7" ht="14" hidden="1" x14ac:dyDescent="0.15">
      <c r="A1433" s="381">
        <v>23</v>
      </c>
      <c r="B1433" s="382"/>
      <c r="C1433" s="386">
        <f t="shared" si="99"/>
        <v>12865.75</v>
      </c>
      <c r="D1433" s="386">
        <f t="shared" si="99"/>
        <v>8301.92</v>
      </c>
      <c r="E1433" s="386">
        <f t="shared" si="99"/>
        <v>0</v>
      </c>
      <c r="F1433" s="386">
        <f t="shared" si="98"/>
        <v>238.67250000000004</v>
      </c>
      <c r="G1433" s="386">
        <f t="shared" si="98"/>
        <v>187.24750000000003</v>
      </c>
    </row>
    <row r="1434" spans="1:7" ht="14" hidden="1" x14ac:dyDescent="0.15">
      <c r="A1434" s="381">
        <v>24</v>
      </c>
      <c r="B1434" s="382"/>
      <c r="C1434" s="386">
        <f t="shared" si="99"/>
        <v>12865.75</v>
      </c>
      <c r="D1434" s="386">
        <f t="shared" si="99"/>
        <v>8301.92</v>
      </c>
      <c r="E1434" s="386">
        <f t="shared" si="99"/>
        <v>0</v>
      </c>
      <c r="F1434" s="386">
        <f t="shared" si="98"/>
        <v>238.67250000000004</v>
      </c>
      <c r="G1434" s="386">
        <f t="shared" si="98"/>
        <v>187.24750000000003</v>
      </c>
    </row>
    <row r="1435" spans="1:7" ht="14" hidden="1" x14ac:dyDescent="0.15">
      <c r="A1435" s="381">
        <v>25</v>
      </c>
      <c r="B1435" s="382"/>
      <c r="C1435" s="386">
        <f t="shared" si="99"/>
        <v>13795.37</v>
      </c>
      <c r="D1435" s="386">
        <f t="shared" si="99"/>
        <v>8901.35</v>
      </c>
      <c r="E1435" s="386">
        <f t="shared" si="99"/>
        <v>0</v>
      </c>
      <c r="F1435" s="386">
        <f t="shared" si="98"/>
        <v>238.67250000000004</v>
      </c>
      <c r="G1435" s="386">
        <f t="shared" si="98"/>
        <v>187.24750000000003</v>
      </c>
    </row>
    <row r="1436" spans="1:7" ht="14" hidden="1" x14ac:dyDescent="0.15">
      <c r="A1436" s="381">
        <v>26</v>
      </c>
      <c r="B1436" s="382"/>
      <c r="C1436" s="386">
        <f t="shared" si="99"/>
        <v>13795.37</v>
      </c>
      <c r="D1436" s="386">
        <f t="shared" si="99"/>
        <v>8901.35</v>
      </c>
      <c r="E1436" s="386">
        <f t="shared" si="99"/>
        <v>0</v>
      </c>
      <c r="F1436" s="386">
        <f t="shared" si="98"/>
        <v>252.28500000000005</v>
      </c>
      <c r="G1436" s="386">
        <f t="shared" si="98"/>
        <v>197.91062500000004</v>
      </c>
    </row>
    <row r="1437" spans="1:7" ht="14" hidden="1" x14ac:dyDescent="0.15">
      <c r="A1437" s="381">
        <v>27</v>
      </c>
      <c r="B1437" s="382"/>
      <c r="C1437" s="386">
        <f t="shared" si="99"/>
        <v>13795.37</v>
      </c>
      <c r="D1437" s="386">
        <f t="shared" si="99"/>
        <v>8901.35</v>
      </c>
      <c r="E1437" s="386">
        <f t="shared" si="99"/>
        <v>0</v>
      </c>
      <c r="F1437" s="386">
        <f t="shared" si="98"/>
        <v>252.28500000000005</v>
      </c>
      <c r="G1437" s="386">
        <f t="shared" si="98"/>
        <v>197.91062500000004</v>
      </c>
    </row>
    <row r="1438" spans="1:7" ht="14" hidden="1" x14ac:dyDescent="0.15">
      <c r="A1438" s="381">
        <v>28</v>
      </c>
      <c r="B1438" s="382"/>
      <c r="C1438" s="386">
        <f t="shared" si="99"/>
        <v>13795.37</v>
      </c>
      <c r="D1438" s="386">
        <f t="shared" si="99"/>
        <v>8901.35</v>
      </c>
      <c r="E1438" s="386">
        <f t="shared" si="99"/>
        <v>0</v>
      </c>
      <c r="F1438" s="386">
        <f t="shared" si="98"/>
        <v>252.28500000000005</v>
      </c>
      <c r="G1438" s="386">
        <f t="shared" si="98"/>
        <v>197.91062500000004</v>
      </c>
    </row>
    <row r="1439" spans="1:7" ht="14" hidden="1" x14ac:dyDescent="0.15">
      <c r="A1439" s="381">
        <v>29</v>
      </c>
      <c r="B1439" s="382"/>
      <c r="C1439" s="386">
        <f t="shared" si="99"/>
        <v>13795.37</v>
      </c>
      <c r="D1439" s="386">
        <f t="shared" si="99"/>
        <v>8901.35</v>
      </c>
      <c r="E1439" s="386">
        <f t="shared" si="99"/>
        <v>0</v>
      </c>
      <c r="F1439" s="386">
        <f t="shared" si="98"/>
        <v>252.28500000000005</v>
      </c>
      <c r="G1439" s="386">
        <f t="shared" si="98"/>
        <v>197.91062500000004</v>
      </c>
    </row>
    <row r="1440" spans="1:7" ht="14" hidden="1" x14ac:dyDescent="0.15">
      <c r="A1440" s="381">
        <v>30</v>
      </c>
      <c r="B1440" s="382"/>
      <c r="C1440" s="386">
        <f t="shared" si="99"/>
        <v>15399.68</v>
      </c>
      <c r="D1440" s="386">
        <f t="shared" si="99"/>
        <v>9933.7900000000009</v>
      </c>
      <c r="E1440" s="386">
        <f t="shared" si="99"/>
        <v>0</v>
      </c>
      <c r="F1440" s="386">
        <f t="shared" si="98"/>
        <v>252.28500000000005</v>
      </c>
      <c r="G1440" s="386">
        <f t="shared" si="98"/>
        <v>197.91062500000004</v>
      </c>
    </row>
    <row r="1441" spans="1:7" ht="14" hidden="1" x14ac:dyDescent="0.15">
      <c r="A1441" s="381">
        <v>31</v>
      </c>
      <c r="B1441" s="382"/>
      <c r="C1441" s="386">
        <f t="shared" si="99"/>
        <v>15399.68</v>
      </c>
      <c r="D1441" s="386">
        <f t="shared" si="99"/>
        <v>9933.7900000000009</v>
      </c>
      <c r="E1441" s="386">
        <f t="shared" si="99"/>
        <v>0</v>
      </c>
      <c r="F1441" s="386">
        <f t="shared" si="98"/>
        <v>276.86312500000003</v>
      </c>
      <c r="G1441" s="386">
        <f t="shared" si="98"/>
        <v>217.11937500000005</v>
      </c>
    </row>
    <row r="1442" spans="1:7" ht="14" hidden="1" x14ac:dyDescent="0.15">
      <c r="A1442" s="381">
        <v>32</v>
      </c>
      <c r="B1442" s="382"/>
      <c r="C1442" s="386">
        <f t="shared" si="99"/>
        <v>15399.68</v>
      </c>
      <c r="D1442" s="386">
        <f t="shared" si="99"/>
        <v>9933.7900000000009</v>
      </c>
      <c r="E1442" s="386">
        <f t="shared" si="99"/>
        <v>0</v>
      </c>
      <c r="F1442" s="386">
        <f t="shared" si="98"/>
        <v>276.86312500000003</v>
      </c>
      <c r="G1442" s="386">
        <f t="shared" si="98"/>
        <v>217.11937500000005</v>
      </c>
    </row>
    <row r="1443" spans="1:7" ht="14" hidden="1" x14ac:dyDescent="0.15">
      <c r="A1443" s="381">
        <v>33</v>
      </c>
      <c r="B1443" s="382"/>
      <c r="C1443" s="386">
        <f t="shared" si="99"/>
        <v>15399.68</v>
      </c>
      <c r="D1443" s="386">
        <f t="shared" si="99"/>
        <v>9933.7900000000009</v>
      </c>
      <c r="E1443" s="386">
        <f t="shared" si="99"/>
        <v>0</v>
      </c>
      <c r="F1443" s="386">
        <f t="shared" si="98"/>
        <v>276.86312500000003</v>
      </c>
      <c r="G1443" s="386">
        <f t="shared" si="98"/>
        <v>217.11937500000005</v>
      </c>
    </row>
    <row r="1444" spans="1:7" ht="14" hidden="1" x14ac:dyDescent="0.15">
      <c r="A1444" s="381">
        <v>34</v>
      </c>
      <c r="B1444" s="382"/>
      <c r="C1444" s="386">
        <f t="shared" si="99"/>
        <v>15399.68</v>
      </c>
      <c r="D1444" s="386">
        <f t="shared" si="99"/>
        <v>9933.7900000000009</v>
      </c>
      <c r="E1444" s="386">
        <f t="shared" si="99"/>
        <v>0</v>
      </c>
      <c r="F1444" s="386">
        <f t="shared" ref="F1444:G1459" si="100">+F770*$K$3</f>
        <v>276.86312500000003</v>
      </c>
      <c r="G1444" s="386">
        <f t="shared" si="100"/>
        <v>217.11937500000005</v>
      </c>
    </row>
    <row r="1445" spans="1:7" ht="14" hidden="1" x14ac:dyDescent="0.15">
      <c r="A1445" s="381">
        <v>35</v>
      </c>
      <c r="B1445" s="382"/>
      <c r="C1445" s="386">
        <f t="shared" ref="C1445:E1460" si="101">+C922*$K$4</f>
        <v>17225.530000000002</v>
      </c>
      <c r="D1445" s="386">
        <f t="shared" si="101"/>
        <v>11114.630000000001</v>
      </c>
      <c r="E1445" s="386">
        <f t="shared" si="101"/>
        <v>0</v>
      </c>
      <c r="F1445" s="386">
        <f t="shared" si="100"/>
        <v>276.86312500000003</v>
      </c>
      <c r="G1445" s="386">
        <f t="shared" si="100"/>
        <v>217.11937500000005</v>
      </c>
    </row>
    <row r="1446" spans="1:7" ht="14" hidden="1" x14ac:dyDescent="0.15">
      <c r="A1446" s="381">
        <v>36</v>
      </c>
      <c r="B1446" s="382"/>
      <c r="C1446" s="386">
        <f t="shared" si="101"/>
        <v>17225.530000000002</v>
      </c>
      <c r="D1446" s="386">
        <f t="shared" si="101"/>
        <v>11114.630000000001</v>
      </c>
      <c r="E1446" s="386">
        <f t="shared" si="101"/>
        <v>0</v>
      </c>
      <c r="F1446" s="386">
        <f t="shared" si="100"/>
        <v>306.13000000000005</v>
      </c>
      <c r="G1446" s="386">
        <f t="shared" si="100"/>
        <v>240.10937500000006</v>
      </c>
    </row>
    <row r="1447" spans="1:7" ht="14" hidden="1" x14ac:dyDescent="0.15">
      <c r="A1447" s="381">
        <v>37</v>
      </c>
      <c r="B1447" s="382"/>
      <c r="C1447" s="386">
        <f t="shared" si="101"/>
        <v>17225.530000000002</v>
      </c>
      <c r="D1447" s="386">
        <f t="shared" si="101"/>
        <v>11114.630000000001</v>
      </c>
      <c r="E1447" s="386">
        <f t="shared" si="101"/>
        <v>0</v>
      </c>
      <c r="F1447" s="386">
        <f t="shared" si="100"/>
        <v>306.13000000000005</v>
      </c>
      <c r="G1447" s="386">
        <f t="shared" si="100"/>
        <v>240.10937500000006</v>
      </c>
    </row>
    <row r="1448" spans="1:7" ht="14" hidden="1" x14ac:dyDescent="0.15">
      <c r="A1448" s="381">
        <v>38</v>
      </c>
      <c r="B1448" s="382"/>
      <c r="C1448" s="386">
        <f t="shared" si="101"/>
        <v>17225.530000000002</v>
      </c>
      <c r="D1448" s="386">
        <f t="shared" si="101"/>
        <v>11114.630000000001</v>
      </c>
      <c r="E1448" s="386">
        <f t="shared" si="101"/>
        <v>0</v>
      </c>
      <c r="F1448" s="386">
        <f t="shared" si="100"/>
        <v>306.13000000000005</v>
      </c>
      <c r="G1448" s="386">
        <f t="shared" si="100"/>
        <v>240.10937500000006</v>
      </c>
    </row>
    <row r="1449" spans="1:7" ht="14" hidden="1" x14ac:dyDescent="0.15">
      <c r="A1449" s="381">
        <v>39</v>
      </c>
      <c r="B1449" s="382"/>
      <c r="C1449" s="386">
        <f t="shared" si="101"/>
        <v>17225.530000000002</v>
      </c>
      <c r="D1449" s="386">
        <f t="shared" si="101"/>
        <v>11114.630000000001</v>
      </c>
      <c r="E1449" s="386">
        <f t="shared" si="101"/>
        <v>0</v>
      </c>
      <c r="F1449" s="386">
        <f t="shared" si="100"/>
        <v>306.13000000000005</v>
      </c>
      <c r="G1449" s="386">
        <f t="shared" si="100"/>
        <v>240.10937500000006</v>
      </c>
    </row>
    <row r="1450" spans="1:7" ht="14" hidden="1" x14ac:dyDescent="0.15">
      <c r="A1450" s="381">
        <v>40</v>
      </c>
      <c r="B1450" s="382"/>
      <c r="C1450" s="386">
        <f t="shared" si="101"/>
        <v>19311.080000000002</v>
      </c>
      <c r="D1450" s="386">
        <f t="shared" si="101"/>
        <v>12458.710000000001</v>
      </c>
      <c r="E1450" s="386">
        <f t="shared" si="101"/>
        <v>0</v>
      </c>
      <c r="F1450" s="386">
        <f t="shared" si="100"/>
        <v>306.13000000000005</v>
      </c>
      <c r="G1450" s="386">
        <f t="shared" si="100"/>
        <v>240.10937500000006</v>
      </c>
    </row>
    <row r="1451" spans="1:7" ht="14" hidden="1" x14ac:dyDescent="0.15">
      <c r="A1451" s="381">
        <v>41</v>
      </c>
      <c r="B1451" s="382"/>
      <c r="C1451" s="386">
        <f t="shared" si="101"/>
        <v>19311.080000000002</v>
      </c>
      <c r="D1451" s="386">
        <f t="shared" si="101"/>
        <v>12458.710000000001</v>
      </c>
      <c r="E1451" s="386">
        <f t="shared" si="101"/>
        <v>0</v>
      </c>
      <c r="F1451" s="386">
        <f t="shared" si="100"/>
        <v>340.16125000000005</v>
      </c>
      <c r="G1451" s="386">
        <f t="shared" si="100"/>
        <v>266.80500000000001</v>
      </c>
    </row>
    <row r="1452" spans="1:7" ht="14" hidden="1" x14ac:dyDescent="0.15">
      <c r="A1452" s="381">
        <v>42</v>
      </c>
      <c r="B1452" s="382"/>
      <c r="C1452" s="386">
        <f t="shared" si="101"/>
        <v>19311.080000000002</v>
      </c>
      <c r="D1452" s="386">
        <f t="shared" si="101"/>
        <v>12458.710000000001</v>
      </c>
      <c r="E1452" s="386">
        <f t="shared" si="101"/>
        <v>0</v>
      </c>
      <c r="F1452" s="386">
        <f t="shared" si="100"/>
        <v>340.16125000000005</v>
      </c>
      <c r="G1452" s="386">
        <f t="shared" si="100"/>
        <v>266.80500000000001</v>
      </c>
    </row>
    <row r="1453" spans="1:7" ht="14" hidden="1" x14ac:dyDescent="0.15">
      <c r="A1453" s="381">
        <v>43</v>
      </c>
      <c r="B1453" s="382"/>
      <c r="C1453" s="386">
        <f t="shared" si="101"/>
        <v>19311.080000000002</v>
      </c>
      <c r="D1453" s="386">
        <f t="shared" si="101"/>
        <v>12458.710000000001</v>
      </c>
      <c r="E1453" s="386">
        <f t="shared" si="101"/>
        <v>0</v>
      </c>
      <c r="F1453" s="386">
        <f t="shared" si="100"/>
        <v>340.16125000000005</v>
      </c>
      <c r="G1453" s="386">
        <f t="shared" si="100"/>
        <v>266.80500000000001</v>
      </c>
    </row>
    <row r="1454" spans="1:7" ht="14" hidden="1" x14ac:dyDescent="0.15">
      <c r="A1454" s="381">
        <v>44</v>
      </c>
      <c r="B1454" s="382"/>
      <c r="C1454" s="386">
        <f t="shared" si="101"/>
        <v>19311.080000000002</v>
      </c>
      <c r="D1454" s="386">
        <f t="shared" si="101"/>
        <v>12458.710000000001</v>
      </c>
      <c r="E1454" s="386">
        <f t="shared" si="101"/>
        <v>0</v>
      </c>
      <c r="F1454" s="386">
        <f t="shared" si="100"/>
        <v>340.16125000000005</v>
      </c>
      <c r="G1454" s="386">
        <f t="shared" si="100"/>
        <v>266.80500000000001</v>
      </c>
    </row>
    <row r="1455" spans="1:7" ht="14" hidden="1" x14ac:dyDescent="0.15">
      <c r="A1455" s="381">
        <v>45</v>
      </c>
      <c r="B1455" s="382"/>
      <c r="C1455" s="386">
        <f t="shared" si="101"/>
        <v>21614.460000000003</v>
      </c>
      <c r="D1455" s="386">
        <f t="shared" si="101"/>
        <v>13945.890000000001</v>
      </c>
      <c r="E1455" s="386">
        <f t="shared" si="101"/>
        <v>0</v>
      </c>
      <c r="F1455" s="386">
        <f t="shared" si="100"/>
        <v>340.16125000000005</v>
      </c>
      <c r="G1455" s="386">
        <f t="shared" si="100"/>
        <v>266.80500000000001</v>
      </c>
    </row>
    <row r="1456" spans="1:7" ht="14" hidden="1" x14ac:dyDescent="0.15">
      <c r="A1456" s="381">
        <v>46</v>
      </c>
      <c r="B1456" s="382"/>
      <c r="C1456" s="386">
        <f t="shared" si="101"/>
        <v>21614.460000000003</v>
      </c>
      <c r="D1456" s="386">
        <f t="shared" si="101"/>
        <v>13945.890000000001</v>
      </c>
      <c r="E1456" s="386">
        <f t="shared" si="101"/>
        <v>0</v>
      </c>
      <c r="F1456" s="386">
        <f t="shared" si="100"/>
        <v>378.50312500000001</v>
      </c>
      <c r="G1456" s="386">
        <f t="shared" si="100"/>
        <v>296.90375000000006</v>
      </c>
    </row>
    <row r="1457" spans="1:7" ht="14" hidden="1" x14ac:dyDescent="0.15">
      <c r="A1457" s="381">
        <v>47</v>
      </c>
      <c r="B1457" s="382"/>
      <c r="C1457" s="386">
        <f t="shared" si="101"/>
        <v>21614.460000000003</v>
      </c>
      <c r="D1457" s="386">
        <f t="shared" si="101"/>
        <v>13945.890000000001</v>
      </c>
      <c r="E1457" s="386">
        <f t="shared" si="101"/>
        <v>0</v>
      </c>
      <c r="F1457" s="386">
        <f t="shared" si="100"/>
        <v>378.50312500000001</v>
      </c>
      <c r="G1457" s="386">
        <f t="shared" si="100"/>
        <v>296.90375000000006</v>
      </c>
    </row>
    <row r="1458" spans="1:7" ht="14" hidden="1" x14ac:dyDescent="0.15">
      <c r="A1458" s="381">
        <v>48</v>
      </c>
      <c r="B1458" s="382"/>
      <c r="C1458" s="386">
        <f t="shared" si="101"/>
        <v>21614.460000000003</v>
      </c>
      <c r="D1458" s="386">
        <f t="shared" si="101"/>
        <v>13945.890000000001</v>
      </c>
      <c r="E1458" s="386">
        <f t="shared" si="101"/>
        <v>0</v>
      </c>
      <c r="F1458" s="386">
        <f t="shared" si="100"/>
        <v>378.50312500000001</v>
      </c>
      <c r="G1458" s="386">
        <f t="shared" si="100"/>
        <v>296.90375000000006</v>
      </c>
    </row>
    <row r="1459" spans="1:7" ht="14" hidden="1" x14ac:dyDescent="0.15">
      <c r="A1459" s="381">
        <v>49</v>
      </c>
      <c r="B1459" s="382"/>
      <c r="C1459" s="386">
        <f t="shared" si="101"/>
        <v>21614.460000000003</v>
      </c>
      <c r="D1459" s="386">
        <f t="shared" si="101"/>
        <v>13945.890000000001</v>
      </c>
      <c r="E1459" s="386">
        <f t="shared" si="101"/>
        <v>0</v>
      </c>
      <c r="F1459" s="386">
        <f t="shared" si="100"/>
        <v>378.50312500000001</v>
      </c>
      <c r="G1459" s="386">
        <f t="shared" si="100"/>
        <v>296.90375000000006</v>
      </c>
    </row>
    <row r="1460" spans="1:7" ht="14" hidden="1" x14ac:dyDescent="0.15">
      <c r="A1460" s="381">
        <v>50</v>
      </c>
      <c r="B1460" s="382"/>
      <c r="C1460" s="386">
        <f t="shared" si="101"/>
        <v>24191.32</v>
      </c>
      <c r="D1460" s="386">
        <f t="shared" si="101"/>
        <v>15606.910000000002</v>
      </c>
      <c r="E1460" s="386">
        <f t="shared" si="101"/>
        <v>0</v>
      </c>
      <c r="F1460" s="386">
        <f t="shared" ref="F1460:G1475" si="102">+F786*$K$3</f>
        <v>378.50312500000001</v>
      </c>
      <c r="G1460" s="386">
        <f t="shared" si="102"/>
        <v>296.90375000000006</v>
      </c>
    </row>
    <row r="1461" spans="1:7" ht="14" hidden="1" x14ac:dyDescent="0.15">
      <c r="A1461" s="381">
        <v>51</v>
      </c>
      <c r="B1461" s="382"/>
      <c r="C1461" s="386">
        <f t="shared" ref="C1461:E1476" si="103">+C938*$K$4</f>
        <v>24191.32</v>
      </c>
      <c r="D1461" s="386">
        <f t="shared" si="103"/>
        <v>15606.910000000002</v>
      </c>
      <c r="E1461" s="386">
        <f t="shared" si="103"/>
        <v>0</v>
      </c>
      <c r="F1461" s="386">
        <f t="shared" si="102"/>
        <v>422.29000000000008</v>
      </c>
      <c r="G1461" s="386">
        <f t="shared" si="102"/>
        <v>331.31312500000007</v>
      </c>
    </row>
    <row r="1462" spans="1:7" ht="14" hidden="1" x14ac:dyDescent="0.15">
      <c r="A1462" s="381">
        <v>52</v>
      </c>
      <c r="B1462" s="382"/>
      <c r="C1462" s="386">
        <f t="shared" si="103"/>
        <v>24191.32</v>
      </c>
      <c r="D1462" s="386">
        <f t="shared" si="103"/>
        <v>15606.910000000002</v>
      </c>
      <c r="E1462" s="386">
        <f t="shared" si="103"/>
        <v>0</v>
      </c>
      <c r="F1462" s="386">
        <f t="shared" si="102"/>
        <v>422.29000000000008</v>
      </c>
      <c r="G1462" s="386">
        <f t="shared" si="102"/>
        <v>331.31312500000007</v>
      </c>
    </row>
    <row r="1463" spans="1:7" ht="14" hidden="1" x14ac:dyDescent="0.15">
      <c r="A1463" s="381">
        <v>53</v>
      </c>
      <c r="B1463" s="382"/>
      <c r="C1463" s="386">
        <f t="shared" si="103"/>
        <v>24191.32</v>
      </c>
      <c r="D1463" s="386">
        <f t="shared" si="103"/>
        <v>15606.910000000002</v>
      </c>
      <c r="E1463" s="386">
        <f t="shared" si="103"/>
        <v>0</v>
      </c>
      <c r="F1463" s="386">
        <f t="shared" si="102"/>
        <v>422.29000000000008</v>
      </c>
      <c r="G1463" s="386">
        <f t="shared" si="102"/>
        <v>331.31312500000007</v>
      </c>
    </row>
    <row r="1464" spans="1:7" ht="14" hidden="1" x14ac:dyDescent="0.15">
      <c r="A1464" s="381">
        <v>54</v>
      </c>
      <c r="B1464" s="387"/>
      <c r="C1464" s="386">
        <f t="shared" si="103"/>
        <v>24191.32</v>
      </c>
      <c r="D1464" s="386">
        <f t="shared" si="103"/>
        <v>15606.910000000002</v>
      </c>
      <c r="E1464" s="386">
        <f t="shared" si="103"/>
        <v>0</v>
      </c>
      <c r="F1464" s="386">
        <f t="shared" si="102"/>
        <v>422.29000000000008</v>
      </c>
      <c r="G1464" s="386">
        <f t="shared" si="102"/>
        <v>331.31312500000007</v>
      </c>
    </row>
    <row r="1465" spans="1:7" ht="14" hidden="1" x14ac:dyDescent="0.15">
      <c r="A1465" s="381">
        <v>55</v>
      </c>
      <c r="B1465" s="387"/>
      <c r="C1465" s="386">
        <f t="shared" si="103"/>
        <v>27018.870000000003</v>
      </c>
      <c r="D1465" s="386">
        <f t="shared" si="103"/>
        <v>17432.760000000002</v>
      </c>
      <c r="E1465" s="386">
        <f t="shared" si="103"/>
        <v>0</v>
      </c>
      <c r="F1465" s="386">
        <f t="shared" si="102"/>
        <v>422.29000000000008</v>
      </c>
      <c r="G1465" s="386">
        <f t="shared" si="102"/>
        <v>331.31312500000007</v>
      </c>
    </row>
    <row r="1466" spans="1:7" ht="14" hidden="1" x14ac:dyDescent="0.15">
      <c r="A1466" s="381">
        <v>56</v>
      </c>
      <c r="B1466" s="387"/>
      <c r="C1466" s="386">
        <f t="shared" si="103"/>
        <v>27018.870000000003</v>
      </c>
      <c r="D1466" s="386">
        <f t="shared" si="103"/>
        <v>17432.760000000002</v>
      </c>
      <c r="E1466" s="386">
        <f t="shared" si="103"/>
        <v>0</v>
      </c>
      <c r="F1466" s="386">
        <f t="shared" si="102"/>
        <v>470.76562500000011</v>
      </c>
      <c r="G1466" s="386">
        <f t="shared" si="102"/>
        <v>369.42812500000002</v>
      </c>
    </row>
    <row r="1467" spans="1:7" ht="14" hidden="1" x14ac:dyDescent="0.15">
      <c r="A1467" s="381">
        <v>57</v>
      </c>
      <c r="B1467" s="387"/>
      <c r="C1467" s="386">
        <f t="shared" si="103"/>
        <v>27018.870000000003</v>
      </c>
      <c r="D1467" s="386">
        <f t="shared" si="103"/>
        <v>17432.760000000002</v>
      </c>
      <c r="E1467" s="386">
        <f t="shared" si="103"/>
        <v>0</v>
      </c>
      <c r="F1467" s="386">
        <f t="shared" si="102"/>
        <v>470.76562500000011</v>
      </c>
      <c r="G1467" s="386">
        <f t="shared" si="102"/>
        <v>369.42812500000002</v>
      </c>
    </row>
    <row r="1468" spans="1:7" ht="14" hidden="1" x14ac:dyDescent="0.15">
      <c r="A1468" s="381">
        <v>58</v>
      </c>
      <c r="B1468" s="387"/>
      <c r="C1468" s="386">
        <f t="shared" si="103"/>
        <v>27018.870000000003</v>
      </c>
      <c r="D1468" s="386">
        <f t="shared" si="103"/>
        <v>17432.760000000002</v>
      </c>
      <c r="E1468" s="386">
        <f t="shared" si="103"/>
        <v>0</v>
      </c>
      <c r="F1468" s="386">
        <f t="shared" si="102"/>
        <v>470.76562500000011</v>
      </c>
      <c r="G1468" s="386">
        <f t="shared" si="102"/>
        <v>369.42812500000002</v>
      </c>
    </row>
    <row r="1469" spans="1:7" ht="14" hidden="1" x14ac:dyDescent="0.15">
      <c r="A1469" s="381">
        <v>59</v>
      </c>
      <c r="B1469" s="387"/>
      <c r="C1469" s="386">
        <f t="shared" si="103"/>
        <v>27018.870000000003</v>
      </c>
      <c r="D1469" s="386">
        <f t="shared" si="103"/>
        <v>17432.760000000002</v>
      </c>
      <c r="E1469" s="386">
        <f t="shared" si="103"/>
        <v>0</v>
      </c>
      <c r="F1469" s="386">
        <f t="shared" si="102"/>
        <v>470.76562500000011</v>
      </c>
      <c r="G1469" s="386">
        <f t="shared" si="102"/>
        <v>369.42812500000002</v>
      </c>
    </row>
    <row r="1470" spans="1:7" ht="14" hidden="1" x14ac:dyDescent="0.15">
      <c r="A1470" s="381">
        <v>60</v>
      </c>
      <c r="B1470" s="387"/>
      <c r="C1470" s="386">
        <f t="shared" si="103"/>
        <v>28894.54</v>
      </c>
      <c r="D1470" s="386">
        <f t="shared" si="103"/>
        <v>18642.75</v>
      </c>
      <c r="E1470" s="386">
        <f t="shared" si="103"/>
        <v>0</v>
      </c>
      <c r="F1470" s="386">
        <f t="shared" si="102"/>
        <v>470.76562500000011</v>
      </c>
      <c r="G1470" s="386">
        <f t="shared" si="102"/>
        <v>369.42812500000002</v>
      </c>
    </row>
    <row r="1471" spans="1:7" ht="14" hidden="1" x14ac:dyDescent="0.15">
      <c r="A1471" s="381">
        <v>61</v>
      </c>
      <c r="B1471" s="387"/>
      <c r="C1471" s="386">
        <f t="shared" si="103"/>
        <v>32154.04</v>
      </c>
      <c r="D1471" s="386">
        <f t="shared" si="103"/>
        <v>20745.79</v>
      </c>
      <c r="E1471" s="386">
        <f t="shared" si="103"/>
        <v>0</v>
      </c>
      <c r="F1471" s="386">
        <f t="shared" si="102"/>
        <v>503.43562500000007</v>
      </c>
      <c r="G1471" s="386">
        <f t="shared" si="102"/>
        <v>394.91375000000011</v>
      </c>
    </row>
    <row r="1472" spans="1:7" ht="14" hidden="1" x14ac:dyDescent="0.15">
      <c r="A1472" s="381">
        <v>62</v>
      </c>
      <c r="B1472" s="387"/>
      <c r="C1472" s="386">
        <f t="shared" si="103"/>
        <v>35667.94</v>
      </c>
      <c r="D1472" s="386">
        <f t="shared" si="103"/>
        <v>23013.13</v>
      </c>
      <c r="E1472" s="386">
        <f t="shared" si="103"/>
        <v>0</v>
      </c>
      <c r="F1472" s="386">
        <f t="shared" si="102"/>
        <v>560.30562500000008</v>
      </c>
      <c r="G1472" s="386">
        <f t="shared" si="102"/>
        <v>439.45687500000008</v>
      </c>
    </row>
    <row r="1473" spans="1:7" ht="14" hidden="1" x14ac:dyDescent="0.15">
      <c r="A1473" s="381">
        <v>63</v>
      </c>
      <c r="B1473" s="387"/>
      <c r="C1473" s="386">
        <f t="shared" si="103"/>
        <v>39439.950000000004</v>
      </c>
      <c r="D1473" s="386">
        <f t="shared" si="103"/>
        <v>25444.77</v>
      </c>
      <c r="E1473" s="386">
        <f t="shared" si="103"/>
        <v>0</v>
      </c>
      <c r="F1473" s="386">
        <f t="shared" si="102"/>
        <v>622.015625</v>
      </c>
      <c r="G1473" s="386">
        <f t="shared" si="102"/>
        <v>487.93250000000006</v>
      </c>
    </row>
    <row r="1474" spans="1:7" ht="14" hidden="1" x14ac:dyDescent="0.15">
      <c r="A1474" s="381">
        <v>64</v>
      </c>
      <c r="B1474" s="387"/>
      <c r="C1474" s="386">
        <f t="shared" si="103"/>
        <v>43465.83</v>
      </c>
      <c r="D1474" s="386">
        <f t="shared" si="103"/>
        <v>28043.360000000001</v>
      </c>
      <c r="E1474" s="386">
        <f t="shared" si="103"/>
        <v>0</v>
      </c>
      <c r="F1474" s="386">
        <f t="shared" si="102"/>
        <v>688.94375000000002</v>
      </c>
      <c r="G1474" s="386">
        <f t="shared" si="102"/>
        <v>540.49187500000005</v>
      </c>
    </row>
    <row r="1475" spans="1:7" ht="14" hidden="1" x14ac:dyDescent="0.15">
      <c r="A1475" s="381">
        <v>65</v>
      </c>
      <c r="B1475" s="387"/>
      <c r="C1475" s="386">
        <f t="shared" si="103"/>
        <v>47748.23</v>
      </c>
      <c r="D1475" s="386">
        <f t="shared" si="103"/>
        <v>30805.190000000002</v>
      </c>
      <c r="E1475" s="386">
        <f t="shared" si="103"/>
        <v>0</v>
      </c>
      <c r="F1475" s="386">
        <f t="shared" si="102"/>
        <v>760.63625000000013</v>
      </c>
      <c r="G1475" s="386">
        <f t="shared" si="102"/>
        <v>596.8325000000001</v>
      </c>
    </row>
    <row r="1476" spans="1:7" ht="14" hidden="1" x14ac:dyDescent="0.15">
      <c r="A1476" s="381">
        <v>66</v>
      </c>
      <c r="B1476" s="387"/>
      <c r="C1476" s="386">
        <f t="shared" si="103"/>
        <v>52284.5</v>
      </c>
      <c r="D1476" s="386">
        <f t="shared" si="103"/>
        <v>33733.440000000002</v>
      </c>
      <c r="E1476" s="386">
        <f t="shared" si="103"/>
        <v>0</v>
      </c>
      <c r="F1476" s="386">
        <f t="shared" ref="F1476:G1491" si="104">+F802*$K$3</f>
        <v>837.54687500000023</v>
      </c>
      <c r="G1476" s="386">
        <f t="shared" si="104"/>
        <v>657.18125000000009</v>
      </c>
    </row>
    <row r="1477" spans="1:7" ht="14" hidden="1" x14ac:dyDescent="0.15">
      <c r="A1477" s="381">
        <v>67</v>
      </c>
      <c r="B1477" s="387"/>
      <c r="C1477" s="386">
        <f t="shared" ref="C1477:E1492" si="105">+C954*$K$4</f>
        <v>57078.350000000006</v>
      </c>
      <c r="D1477" s="386">
        <f t="shared" si="105"/>
        <v>36825.46</v>
      </c>
      <c r="E1477" s="386">
        <f t="shared" si="105"/>
        <v>0</v>
      </c>
      <c r="F1477" s="386">
        <f t="shared" si="104"/>
        <v>919.29750000000013</v>
      </c>
      <c r="G1477" s="386">
        <f t="shared" si="104"/>
        <v>721.38687500000015</v>
      </c>
    </row>
    <row r="1478" spans="1:7" ht="14" hidden="1" x14ac:dyDescent="0.15">
      <c r="A1478" s="381">
        <v>68</v>
      </c>
      <c r="B1478" s="387"/>
      <c r="C1478" s="386">
        <f t="shared" si="105"/>
        <v>62126.600000000006</v>
      </c>
      <c r="D1478" s="386">
        <f t="shared" si="105"/>
        <v>40083.9</v>
      </c>
      <c r="E1478" s="386">
        <f t="shared" si="105"/>
        <v>0</v>
      </c>
      <c r="F1478" s="386">
        <f t="shared" si="104"/>
        <v>1005.9637500000001</v>
      </c>
      <c r="G1478" s="386">
        <f t="shared" si="104"/>
        <v>789.14687500000014</v>
      </c>
    </row>
    <row r="1479" spans="1:7" ht="14" hidden="1" x14ac:dyDescent="0.15">
      <c r="A1479" s="381">
        <v>69</v>
      </c>
      <c r="B1479" s="387"/>
      <c r="C1479" s="386">
        <f t="shared" si="105"/>
        <v>67432.430000000008</v>
      </c>
      <c r="D1479" s="386">
        <f t="shared" si="105"/>
        <v>43504.520000000004</v>
      </c>
      <c r="E1479" s="386">
        <f t="shared" si="105"/>
        <v>0</v>
      </c>
      <c r="F1479" s="386">
        <f t="shared" si="104"/>
        <v>1097.7725000000003</v>
      </c>
      <c r="G1479" s="386">
        <f t="shared" si="104"/>
        <v>861.14187500000014</v>
      </c>
    </row>
    <row r="1480" spans="1:7" ht="14" hidden="1" x14ac:dyDescent="0.15">
      <c r="A1480" s="381">
        <v>70</v>
      </c>
      <c r="B1480" s="387"/>
      <c r="C1480" s="386">
        <f t="shared" si="105"/>
        <v>72993.19</v>
      </c>
      <c r="D1480" s="386">
        <f t="shared" si="105"/>
        <v>47092.090000000004</v>
      </c>
      <c r="E1480" s="386">
        <f t="shared" si="105"/>
        <v>0</v>
      </c>
      <c r="F1480" s="386">
        <f t="shared" si="104"/>
        <v>1194.1943750000003</v>
      </c>
      <c r="G1480" s="386">
        <f t="shared" si="104"/>
        <v>936.8425000000002</v>
      </c>
    </row>
    <row r="1481" spans="1:7" ht="14" hidden="1" x14ac:dyDescent="0.15">
      <c r="A1481" s="381">
        <v>71</v>
      </c>
      <c r="B1481" s="387"/>
      <c r="C1481" s="386">
        <f t="shared" si="105"/>
        <v>78808.350000000006</v>
      </c>
      <c r="D1481" s="386">
        <f t="shared" si="105"/>
        <v>50845.55</v>
      </c>
      <c r="E1481" s="386">
        <f t="shared" si="105"/>
        <v>0</v>
      </c>
      <c r="F1481" s="386">
        <f t="shared" si="104"/>
        <v>1295.7587500000002</v>
      </c>
      <c r="G1481" s="386">
        <f t="shared" si="104"/>
        <v>1016.4756250000002</v>
      </c>
    </row>
    <row r="1482" spans="1:7" ht="14" hidden="1" x14ac:dyDescent="0.15">
      <c r="A1482" s="381">
        <v>72</v>
      </c>
      <c r="B1482" s="387"/>
      <c r="C1482" s="386">
        <f t="shared" si="105"/>
        <v>84880.56</v>
      </c>
      <c r="D1482" s="386">
        <f t="shared" si="105"/>
        <v>54762.25</v>
      </c>
      <c r="E1482" s="386">
        <f t="shared" si="105"/>
        <v>0</v>
      </c>
      <c r="F1482" s="386">
        <f t="shared" si="104"/>
        <v>1402.3143750000004</v>
      </c>
      <c r="G1482" s="386">
        <f t="shared" si="104"/>
        <v>1100.1925000000001</v>
      </c>
    </row>
    <row r="1483" spans="1:7" ht="14" hidden="1" x14ac:dyDescent="0.15">
      <c r="A1483" s="381">
        <v>73</v>
      </c>
      <c r="B1483" s="387"/>
      <c r="C1483" s="386">
        <f t="shared" si="105"/>
        <v>91207.17</v>
      </c>
      <c r="D1483" s="386">
        <f t="shared" si="105"/>
        <v>58843.780000000006</v>
      </c>
      <c r="E1483" s="386">
        <f t="shared" si="105"/>
        <v>0</v>
      </c>
      <c r="F1483" s="386">
        <f t="shared" si="104"/>
        <v>1513.9368750000003</v>
      </c>
      <c r="G1483" s="386">
        <f t="shared" si="104"/>
        <v>1187.7662500000004</v>
      </c>
    </row>
    <row r="1484" spans="1:7" ht="14" hidden="1" x14ac:dyDescent="0.15">
      <c r="A1484" s="381">
        <v>74</v>
      </c>
      <c r="B1484" s="387"/>
      <c r="C1484" s="386">
        <f t="shared" si="105"/>
        <v>97791.89</v>
      </c>
      <c r="D1484" s="386">
        <f t="shared" si="105"/>
        <v>63092.26</v>
      </c>
      <c r="E1484" s="386">
        <f t="shared" si="105"/>
        <v>0</v>
      </c>
      <c r="F1484" s="386">
        <f t="shared" si="104"/>
        <v>1630.3993750000002</v>
      </c>
      <c r="G1484" s="386">
        <f t="shared" si="104"/>
        <v>1279.1212500000001</v>
      </c>
    </row>
    <row r="1485" spans="1:7" ht="14" hidden="1" x14ac:dyDescent="0.15">
      <c r="A1485" s="381">
        <v>75</v>
      </c>
      <c r="B1485" s="387"/>
      <c r="C1485" s="386">
        <f t="shared" si="105"/>
        <v>104630.48000000001</v>
      </c>
      <c r="D1485" s="386">
        <f t="shared" si="105"/>
        <v>67503.45</v>
      </c>
      <c r="E1485" s="386">
        <f t="shared" si="105"/>
        <v>0</v>
      </c>
      <c r="F1485" s="386">
        <f t="shared" si="104"/>
        <v>1751.8531250000003</v>
      </c>
      <c r="G1485" s="386">
        <f t="shared" si="104"/>
        <v>1374.4087500000003</v>
      </c>
    </row>
    <row r="1486" spans="1:7" ht="14" hidden="1" x14ac:dyDescent="0.15">
      <c r="A1486" s="381">
        <v>76</v>
      </c>
      <c r="B1486" s="387"/>
      <c r="C1486" s="386">
        <f t="shared" si="105"/>
        <v>104630.48000000001</v>
      </c>
      <c r="D1486" s="386">
        <f t="shared" si="105"/>
        <v>67503.45</v>
      </c>
      <c r="E1486" s="386">
        <f t="shared" si="105"/>
        <v>0</v>
      </c>
      <c r="F1486" s="386">
        <f t="shared" si="104"/>
        <v>1878.2225000000003</v>
      </c>
      <c r="G1486" s="386">
        <f t="shared" si="104"/>
        <v>1473.5531250000001</v>
      </c>
    </row>
    <row r="1487" spans="1:7" ht="14" hidden="1" x14ac:dyDescent="0.15">
      <c r="A1487" s="381">
        <v>77</v>
      </c>
      <c r="B1487" s="387"/>
      <c r="C1487" s="386">
        <f t="shared" si="105"/>
        <v>104630.48000000001</v>
      </c>
      <c r="D1487" s="386">
        <f t="shared" si="105"/>
        <v>67503.45</v>
      </c>
      <c r="E1487" s="386">
        <f t="shared" si="105"/>
        <v>0</v>
      </c>
      <c r="F1487" s="386">
        <f t="shared" si="104"/>
        <v>1878.2225000000003</v>
      </c>
      <c r="G1487" s="386">
        <f t="shared" si="104"/>
        <v>1473.5531250000001</v>
      </c>
    </row>
    <row r="1488" spans="1:7" ht="14" hidden="1" x14ac:dyDescent="0.15">
      <c r="A1488" s="381">
        <v>78</v>
      </c>
      <c r="B1488" s="387"/>
      <c r="C1488" s="386">
        <f t="shared" si="105"/>
        <v>104630.48000000001</v>
      </c>
      <c r="D1488" s="386">
        <f t="shared" si="105"/>
        <v>67503.45</v>
      </c>
      <c r="E1488" s="386">
        <f t="shared" si="105"/>
        <v>0</v>
      </c>
      <c r="F1488" s="386">
        <f t="shared" si="104"/>
        <v>1878.2225000000003</v>
      </c>
      <c r="G1488" s="386">
        <f t="shared" si="104"/>
        <v>1473.5531250000001</v>
      </c>
    </row>
    <row r="1489" spans="1:7" ht="14" hidden="1" x14ac:dyDescent="0.15">
      <c r="A1489" s="381">
        <v>79</v>
      </c>
      <c r="B1489" s="387"/>
      <c r="C1489" s="386">
        <f t="shared" si="105"/>
        <v>104630.48000000001</v>
      </c>
      <c r="D1489" s="386">
        <f t="shared" si="105"/>
        <v>67503.45</v>
      </c>
      <c r="E1489" s="386">
        <f t="shared" si="105"/>
        <v>0</v>
      </c>
      <c r="F1489" s="386">
        <f t="shared" si="104"/>
        <v>1878.2225000000003</v>
      </c>
      <c r="G1489" s="386">
        <f t="shared" si="104"/>
        <v>1473.5531250000001</v>
      </c>
    </row>
    <row r="1490" spans="1:7" ht="14" hidden="1" x14ac:dyDescent="0.15">
      <c r="A1490" s="381">
        <v>80</v>
      </c>
      <c r="B1490" s="387"/>
      <c r="C1490" s="386">
        <f t="shared" si="105"/>
        <v>104630.48000000001</v>
      </c>
      <c r="D1490" s="386">
        <f t="shared" si="105"/>
        <v>67503.45</v>
      </c>
      <c r="E1490" s="386">
        <f t="shared" si="105"/>
        <v>0</v>
      </c>
      <c r="F1490" s="386">
        <f t="shared" si="104"/>
        <v>1878.2225000000003</v>
      </c>
      <c r="G1490" s="386">
        <f t="shared" si="104"/>
        <v>1473.5531250000001</v>
      </c>
    </row>
    <row r="1491" spans="1:7" ht="14" hidden="1" x14ac:dyDescent="0.15">
      <c r="A1491" s="381">
        <v>81</v>
      </c>
      <c r="B1491" s="387"/>
      <c r="C1491" s="386">
        <f t="shared" si="105"/>
        <v>104630.48000000001</v>
      </c>
      <c r="D1491" s="386">
        <f t="shared" si="105"/>
        <v>67503.45</v>
      </c>
      <c r="E1491" s="386">
        <f t="shared" si="105"/>
        <v>0</v>
      </c>
      <c r="F1491" s="386">
        <f t="shared" si="104"/>
        <v>1878.2225000000003</v>
      </c>
      <c r="G1491" s="386">
        <f t="shared" si="104"/>
        <v>1473.5531250000001</v>
      </c>
    </row>
    <row r="1492" spans="1:7" ht="14" hidden="1" x14ac:dyDescent="0.15">
      <c r="A1492" s="381">
        <v>82</v>
      </c>
      <c r="B1492" s="387"/>
      <c r="C1492" s="386">
        <f t="shared" si="105"/>
        <v>104630.48000000001</v>
      </c>
      <c r="D1492" s="386">
        <f t="shared" si="105"/>
        <v>67503.45</v>
      </c>
      <c r="E1492" s="386">
        <f t="shared" si="105"/>
        <v>0</v>
      </c>
      <c r="F1492" s="386">
        <f t="shared" ref="F1492:G1497" si="106">+F818*$K$3</f>
        <v>1878.2225000000003</v>
      </c>
      <c r="G1492" s="386">
        <f t="shared" si="106"/>
        <v>1473.5531250000001</v>
      </c>
    </row>
    <row r="1493" spans="1:7" ht="14" hidden="1" x14ac:dyDescent="0.15">
      <c r="A1493" s="381">
        <v>83</v>
      </c>
      <c r="B1493" s="387"/>
      <c r="C1493" s="386">
        <f t="shared" ref="C1493:E1497" si="107">+C970*$K$4</f>
        <v>104630.48000000001</v>
      </c>
      <c r="D1493" s="386">
        <f t="shared" si="107"/>
        <v>67503.45</v>
      </c>
      <c r="E1493" s="386">
        <f t="shared" si="107"/>
        <v>0</v>
      </c>
      <c r="F1493" s="386">
        <f t="shared" si="106"/>
        <v>1878.2225000000003</v>
      </c>
      <c r="G1493" s="386">
        <f t="shared" si="106"/>
        <v>1473.5531250000001</v>
      </c>
    </row>
    <row r="1494" spans="1:7" ht="14" hidden="1" x14ac:dyDescent="0.15">
      <c r="A1494" s="381">
        <v>84</v>
      </c>
      <c r="B1494" s="387" t="s">
        <v>3</v>
      </c>
      <c r="C1494" s="386">
        <f t="shared" si="107"/>
        <v>104630.48000000001</v>
      </c>
      <c r="D1494" s="386">
        <f t="shared" si="107"/>
        <v>67503.45</v>
      </c>
      <c r="E1494" s="386">
        <f t="shared" si="107"/>
        <v>0</v>
      </c>
      <c r="F1494" s="386">
        <f t="shared" si="106"/>
        <v>1878.2225000000003</v>
      </c>
      <c r="G1494" s="386">
        <f t="shared" si="106"/>
        <v>1473.5531250000001</v>
      </c>
    </row>
    <row r="1495" spans="1:7" ht="14" hidden="1" x14ac:dyDescent="0.15">
      <c r="A1495" s="381">
        <v>1</v>
      </c>
      <c r="B1495" s="387" t="s">
        <v>4</v>
      </c>
      <c r="C1495" s="386">
        <f t="shared" si="107"/>
        <v>5411.83</v>
      </c>
      <c r="D1495" s="386">
        <f t="shared" si="107"/>
        <v>3491.6400000000003</v>
      </c>
      <c r="E1495" s="386">
        <f t="shared" si="107"/>
        <v>0</v>
      </c>
      <c r="F1495" s="386">
        <f t="shared" si="106"/>
        <v>1878.2225000000003</v>
      </c>
      <c r="G1495" s="386">
        <f t="shared" si="106"/>
        <v>1473.5531250000001</v>
      </c>
    </row>
    <row r="1496" spans="1:7" ht="14" hidden="1" x14ac:dyDescent="0.15">
      <c r="A1496" s="381">
        <v>2</v>
      </c>
      <c r="B1496" s="387" t="s">
        <v>1</v>
      </c>
      <c r="C1496" s="386">
        <f t="shared" si="107"/>
        <v>9200.27</v>
      </c>
      <c r="D1496" s="386">
        <f t="shared" si="107"/>
        <v>5934.9400000000005</v>
      </c>
      <c r="E1496" s="386">
        <f t="shared" si="107"/>
        <v>0</v>
      </c>
      <c r="F1496" s="386">
        <f t="shared" si="106"/>
        <v>102.16937500000002</v>
      </c>
      <c r="G1496" s="386">
        <f t="shared" si="106"/>
        <v>80.238125000000011</v>
      </c>
    </row>
    <row r="1497" spans="1:7" ht="14" hidden="1" x14ac:dyDescent="0.15">
      <c r="A1497" s="381">
        <v>3</v>
      </c>
      <c r="B1497" s="387" t="s">
        <v>5</v>
      </c>
      <c r="C1497" s="386">
        <f t="shared" si="107"/>
        <v>12986.060000000001</v>
      </c>
      <c r="D1497" s="386">
        <f t="shared" si="107"/>
        <v>8379.3000000000011</v>
      </c>
      <c r="E1497" s="386">
        <f t="shared" si="107"/>
        <v>0</v>
      </c>
      <c r="F1497" s="386">
        <f t="shared" si="106"/>
        <v>173.63500000000005</v>
      </c>
      <c r="G1497" s="386">
        <f t="shared" si="106"/>
        <v>136.12500000000003</v>
      </c>
    </row>
  </sheetData>
  <sheetProtection algorithmName="SHA-512" hashValue="I0upIGk5GTUIrC2K7EVKZiNHfbkxC6o2PfD8ILG2RdZGmh/mpsX0hafvyREViWJlrTQHoR5WLt1xzVaImBVCbA==" saltValue="zfKfBzqGNrWoUZYgshTz6g==" spinCount="100000" sheet="1" objects="1" scenarios="1"/>
  <mergeCells count="75">
    <mergeCell ref="A227:B227"/>
    <mergeCell ref="C227:G227"/>
    <mergeCell ref="A2:G2"/>
    <mergeCell ref="A3:G3"/>
    <mergeCell ref="A4:B4"/>
    <mergeCell ref="C4:G4"/>
    <mergeCell ref="A77:G77"/>
    <mergeCell ref="A78:B78"/>
    <mergeCell ref="C78:G78"/>
    <mergeCell ref="A151:G151"/>
    <mergeCell ref="A152:G152"/>
    <mergeCell ref="A153:B153"/>
    <mergeCell ref="C153:G153"/>
    <mergeCell ref="A226:G226"/>
    <mergeCell ref="A527:G527"/>
    <mergeCell ref="A301:G301"/>
    <mergeCell ref="A302:G302"/>
    <mergeCell ref="A303:B303"/>
    <mergeCell ref="C303:G303"/>
    <mergeCell ref="A376:G376"/>
    <mergeCell ref="A377:B377"/>
    <mergeCell ref="C377:G377"/>
    <mergeCell ref="A451:G451"/>
    <mergeCell ref="A452:G452"/>
    <mergeCell ref="A453:B453"/>
    <mergeCell ref="C453:G453"/>
    <mergeCell ref="A526:G526"/>
    <mergeCell ref="A752:G752"/>
    <mergeCell ref="A528:B528"/>
    <mergeCell ref="C528:G528"/>
    <mergeCell ref="A601:G601"/>
    <mergeCell ref="A602:G602"/>
    <mergeCell ref="A603:B603"/>
    <mergeCell ref="C603:G603"/>
    <mergeCell ref="A676:G676"/>
    <mergeCell ref="A677:G677"/>
    <mergeCell ref="A678:B678"/>
    <mergeCell ref="C678:G678"/>
    <mergeCell ref="A751:G751"/>
    <mergeCell ref="A977:B977"/>
    <mergeCell ref="C977:G977"/>
    <mergeCell ref="A753:B753"/>
    <mergeCell ref="C753:G753"/>
    <mergeCell ref="A826:G826"/>
    <mergeCell ref="A827:G827"/>
    <mergeCell ref="A828:B828"/>
    <mergeCell ref="C828:G828"/>
    <mergeCell ref="A901:G901"/>
    <mergeCell ref="A902:G902"/>
    <mergeCell ref="A903:B903"/>
    <mergeCell ref="C903:G903"/>
    <mergeCell ref="A976:G976"/>
    <mergeCell ref="A1274:G1274"/>
    <mergeCell ref="A1050:G1050"/>
    <mergeCell ref="A1051:G1051"/>
    <mergeCell ref="A1052:B1052"/>
    <mergeCell ref="C1052:G1052"/>
    <mergeCell ref="A1125:G1125"/>
    <mergeCell ref="A1126:G1126"/>
    <mergeCell ref="A1127:B1127"/>
    <mergeCell ref="C1127:G1127"/>
    <mergeCell ref="A1200:G1200"/>
    <mergeCell ref="A1201:B1201"/>
    <mergeCell ref="C1201:G1201"/>
    <mergeCell ref="A1424:G1424"/>
    <mergeCell ref="A1425:G1425"/>
    <mergeCell ref="A1426:B1426"/>
    <mergeCell ref="C1426:G1426"/>
    <mergeCell ref="A1275:G1275"/>
    <mergeCell ref="A1276:B1276"/>
    <mergeCell ref="C1276:G1276"/>
    <mergeCell ref="A1349:G1349"/>
    <mergeCell ref="A1350:G1350"/>
    <mergeCell ref="A1351:B1351"/>
    <mergeCell ref="C1351:G1351"/>
  </mergeCells>
  <conditionalFormatting sqref="I6:M75">
    <cfRule type="containsText" dxfId="9" priority="5" operator="containsText" text="True">
      <formula>NOT(ISERROR(SEARCH("True",I6)))</formula>
    </cfRule>
  </conditionalFormatting>
  <conditionalFormatting sqref="I155:M224">
    <cfRule type="containsText" dxfId="8" priority="4" operator="containsText" text="True">
      <formula>NOT(ISERROR(SEARCH("True",I155)))</formula>
    </cfRule>
  </conditionalFormatting>
  <conditionalFormatting sqref="I305:M374">
    <cfRule type="containsText" dxfId="7" priority="3" operator="containsText" text="True">
      <formula>NOT(ISERROR(SEARCH("True",I305)))</formula>
    </cfRule>
  </conditionalFormatting>
  <conditionalFormatting sqref="I905:J974">
    <cfRule type="containsText" dxfId="6" priority="2" operator="containsText" text="True">
      <formula>NOT(ISERROR(SEARCH("True",I905)))</formula>
    </cfRule>
  </conditionalFormatting>
  <conditionalFormatting sqref="I1129:J1198">
    <cfRule type="containsText" dxfId="5" priority="1" operator="containsText" text="True">
      <formula>NOT(ISERROR(SEARCH("True",I1129)))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INGRESO DE DATOS</vt:lpstr>
      <vt:lpstr>Global Health Ultimate</vt:lpstr>
      <vt:lpstr>Global Health Elite</vt:lpstr>
      <vt:lpstr>Global Health Premier</vt:lpstr>
      <vt:lpstr>Global Health Select</vt:lpstr>
      <vt:lpstr>—</vt:lpstr>
      <vt:lpstr>Resumen tarifas</vt:lpstr>
      <vt:lpstr>Tablas</vt:lpstr>
      <vt:lpstr>Tablas Guayaquil</vt:lpstr>
      <vt:lpstr>Tablas Resto de Ecuador</vt:lpstr>
      <vt:lpstr>'Global Health Elite'!Print_Area</vt:lpstr>
      <vt:lpstr>'Global Health Premier'!Print_Area</vt:lpstr>
      <vt:lpstr>'Global Health Select'!Print_Area</vt:lpstr>
      <vt:lpstr>'Global Health Ultimate'!Print_Area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2019-12-24T13:44:25Z</cp:lastPrinted>
  <dcterms:created xsi:type="dcterms:W3CDTF">2005-02-05T20:47:31Z</dcterms:created>
  <dcterms:modified xsi:type="dcterms:W3CDTF">2022-08-25T14:39:04Z</dcterms:modified>
</cp:coreProperties>
</file>